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700" windowHeight="14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70" i="1" l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T82" i="1"/>
  <c r="T83" i="1" s="1"/>
  <c r="T84" i="1" s="1"/>
  <c r="T85" i="1" s="1"/>
  <c r="T86" i="1" s="1"/>
  <c r="T87" i="1" s="1"/>
  <c r="T88" i="1" s="1"/>
  <c r="T89" i="1" s="1"/>
  <c r="T90" i="1" s="1"/>
  <c r="T91" i="1" s="1"/>
  <c r="T70" i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Q66" i="1" s="1"/>
  <c r="R67" i="1"/>
  <c r="R68" i="1"/>
  <c r="Q68" i="1" s="1"/>
  <c r="R69" i="1"/>
  <c r="Q69" i="1" s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7" i="1"/>
  <c r="T48" i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Q44" i="1" s="1"/>
  <c r="R45" i="1"/>
  <c r="Q45" i="1" s="1"/>
  <c r="R46" i="1"/>
  <c r="Q46" i="1" s="1"/>
  <c r="R47" i="1"/>
  <c r="Q47" i="1" s="1"/>
  <c r="R23" i="1"/>
  <c r="Q23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T24" i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J28" i="1"/>
  <c r="I28" i="1"/>
  <c r="D24" i="1"/>
  <c r="F24" i="1"/>
  <c r="F22" i="1"/>
  <c r="F23" i="1"/>
  <c r="F21" i="1"/>
  <c r="C14" i="1"/>
  <c r="C15" i="1"/>
  <c r="G15" i="1" s="1"/>
  <c r="C16" i="1"/>
  <c r="G16" i="1" s="1"/>
  <c r="F16" i="1"/>
  <c r="F15" i="1"/>
  <c r="F14" i="1"/>
  <c r="G4" i="1"/>
  <c r="H4" i="1" s="1"/>
  <c r="J4" i="1" s="1"/>
  <c r="G3" i="1"/>
  <c r="H3" i="1" s="1"/>
  <c r="J3" i="1" s="1"/>
  <c r="G2" i="1"/>
  <c r="H2" i="1" s="1"/>
  <c r="F3" i="1"/>
  <c r="F4" i="1"/>
  <c r="F2" i="1"/>
  <c r="H15" i="1" l="1"/>
  <c r="I15" i="1" s="1"/>
  <c r="H16" i="1"/>
  <c r="G14" i="1"/>
  <c r="H14" i="1" s="1"/>
  <c r="I14" i="1" s="1"/>
  <c r="H5" i="1"/>
  <c r="I2" i="1"/>
  <c r="J2" i="1"/>
  <c r="J5" i="1" s="1"/>
  <c r="I3" i="1"/>
  <c r="I4" i="1"/>
  <c r="H17" i="1" l="1"/>
  <c r="I16" i="1"/>
  <c r="I17" i="1" s="1"/>
  <c r="E17" i="1" s="1"/>
  <c r="I5" i="1"/>
  <c r="E5" i="1" s="1"/>
</calcChain>
</file>

<file path=xl/sharedStrings.xml><?xml version="1.0" encoding="utf-8"?>
<sst xmlns="http://schemas.openxmlformats.org/spreadsheetml/2006/main" count="36" uniqueCount="26">
  <si>
    <t>Point</t>
  </si>
  <si>
    <t>Elevation</t>
  </si>
  <si>
    <t>Distance</t>
  </si>
  <si>
    <t>Pg</t>
  </si>
  <si>
    <t>NGSL</t>
  </si>
  <si>
    <t>x</t>
  </si>
  <si>
    <t>Vx</t>
  </si>
  <si>
    <t>x/x</t>
  </si>
  <si>
    <t>Pgx</t>
  </si>
  <si>
    <t>Inverse Distance Weighting</t>
  </si>
  <si>
    <t>V/x</t>
  </si>
  <si>
    <t>P</t>
  </si>
  <si>
    <t>Lat</t>
  </si>
  <si>
    <t xml:space="preserve">Long </t>
  </si>
  <si>
    <t>Elev</t>
  </si>
  <si>
    <t>Kriging</t>
  </si>
  <si>
    <t>Region4</t>
  </si>
  <si>
    <t>Lat Deg</t>
  </si>
  <si>
    <t>Lat Min</t>
  </si>
  <si>
    <t>Long Deg</t>
  </si>
  <si>
    <t>Long Min</t>
  </si>
  <si>
    <t>Yrs. Data</t>
  </si>
  <si>
    <t>Long</t>
  </si>
  <si>
    <t>x0</t>
  </si>
  <si>
    <t>x1</t>
  </si>
  <si>
    <t>Subset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</si>
</sst>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val>
            <c:numRef>
              <c:f>Sheet1!$I$28:$I$114</c:f>
              <c:numCache>
                <c:formatCode>General</c:formatCode>
                <c:ptCount val="87"/>
                <c:pt idx="0">
                  <c:v>47.483333333333334</c:v>
                </c:pt>
                <c:pt idx="1">
                  <c:v>46.633333333333333</c:v>
                </c:pt>
                <c:pt idx="2">
                  <c:v>46.3</c:v>
                </c:pt>
                <c:pt idx="3">
                  <c:v>48.133333333333333</c:v>
                </c:pt>
                <c:pt idx="4">
                  <c:v>48</c:v>
                </c:pt>
                <c:pt idx="5">
                  <c:v>46.55</c:v>
                </c:pt>
                <c:pt idx="6">
                  <c:v>47.95</c:v>
                </c:pt>
                <c:pt idx="7">
                  <c:v>48.55</c:v>
                </c:pt>
                <c:pt idx="8">
                  <c:v>47.93333333333333</c:v>
                </c:pt>
                <c:pt idx="9">
                  <c:v>46.81666666666667</c:v>
                </c:pt>
                <c:pt idx="10">
                  <c:v>47.783333333333331</c:v>
                </c:pt>
                <c:pt idx="11">
                  <c:v>47.216666666666669</c:v>
                </c:pt>
                <c:pt idx="12">
                  <c:v>48.583333333333336</c:v>
                </c:pt>
                <c:pt idx="13">
                  <c:v>47.81666666666667</c:v>
                </c:pt>
                <c:pt idx="14">
                  <c:v>46.783333333333331</c:v>
                </c:pt>
                <c:pt idx="15">
                  <c:v>48.6</c:v>
                </c:pt>
                <c:pt idx="16">
                  <c:v>46.666666666666664</c:v>
                </c:pt>
                <c:pt idx="17">
                  <c:v>46.783333333333331</c:v>
                </c:pt>
                <c:pt idx="18">
                  <c:v>46.366666666666667</c:v>
                </c:pt>
                <c:pt idx="19">
                  <c:v>48.983333333333334</c:v>
                </c:pt>
                <c:pt idx="20">
                  <c:v>48.7</c:v>
                </c:pt>
                <c:pt idx="21">
                  <c:v>48.05</c:v>
                </c:pt>
                <c:pt idx="22">
                  <c:v>48.43333333333333</c:v>
                </c:pt>
                <c:pt idx="23">
                  <c:v>47.6</c:v>
                </c:pt>
                <c:pt idx="24">
                  <c:v>46.85</c:v>
                </c:pt>
                <c:pt idx="25">
                  <c:v>48.483333333333334</c:v>
                </c:pt>
                <c:pt idx="26">
                  <c:v>47.8</c:v>
                </c:pt>
                <c:pt idx="27">
                  <c:v>46.65</c:v>
                </c:pt>
                <c:pt idx="28">
                  <c:v>46.43333333333333</c:v>
                </c:pt>
                <c:pt idx="29">
                  <c:v>48.233333333333334</c:v>
                </c:pt>
                <c:pt idx="30">
                  <c:v>47.583333333333336</c:v>
                </c:pt>
                <c:pt idx="31">
                  <c:v>47.6</c:v>
                </c:pt>
                <c:pt idx="32">
                  <c:v>48.966666666666669</c:v>
                </c:pt>
                <c:pt idx="33">
                  <c:v>47.016666666666666</c:v>
                </c:pt>
                <c:pt idx="34">
                  <c:v>47.516666666666666</c:v>
                </c:pt>
                <c:pt idx="35">
                  <c:v>47.466666666666669</c:v>
                </c:pt>
                <c:pt idx="36">
                  <c:v>46.416666666666664</c:v>
                </c:pt>
                <c:pt idx="37">
                  <c:v>48.533333333333331</c:v>
                </c:pt>
                <c:pt idx="38">
                  <c:v>46.6</c:v>
                </c:pt>
                <c:pt idx="39">
                  <c:v>47.633333333333333</c:v>
                </c:pt>
                <c:pt idx="40">
                  <c:v>47</c:v>
                </c:pt>
                <c:pt idx="41">
                  <c:v>48.81666666666667</c:v>
                </c:pt>
                <c:pt idx="42">
                  <c:v>46.983333333333334</c:v>
                </c:pt>
                <c:pt idx="43">
                  <c:v>48.55</c:v>
                </c:pt>
                <c:pt idx="44">
                  <c:v>48.516666666666666</c:v>
                </c:pt>
                <c:pt idx="45">
                  <c:v>47.033333333333331</c:v>
                </c:pt>
                <c:pt idx="46">
                  <c:v>47.93333333333333</c:v>
                </c:pt>
                <c:pt idx="47">
                  <c:v>48.25</c:v>
                </c:pt>
                <c:pt idx="48">
                  <c:v>46.366666666666667</c:v>
                </c:pt>
                <c:pt idx="49">
                  <c:v>46.5</c:v>
                </c:pt>
                <c:pt idx="50">
                  <c:v>46.6</c:v>
                </c:pt>
                <c:pt idx="51">
                  <c:v>47.05</c:v>
                </c:pt>
                <c:pt idx="52">
                  <c:v>45.216666666666669</c:v>
                </c:pt>
                <c:pt idx="53">
                  <c:v>47.916666666666664</c:v>
                </c:pt>
                <c:pt idx="54">
                  <c:v>47.033333333333331</c:v>
                </c:pt>
                <c:pt idx="55">
                  <c:v>46.56666666666667</c:v>
                </c:pt>
                <c:pt idx="56">
                  <c:v>48.3</c:v>
                </c:pt>
                <c:pt idx="57">
                  <c:v>46.1</c:v>
                </c:pt>
                <c:pt idx="58">
                  <c:v>47.65</c:v>
                </c:pt>
                <c:pt idx="59">
                  <c:v>47.283333333333331</c:v>
                </c:pt>
                <c:pt idx="60">
                  <c:v>46.35</c:v>
                </c:pt>
                <c:pt idx="61">
                  <c:v>48.166666666666664</c:v>
                </c:pt>
                <c:pt idx="62">
                  <c:v>47.18333333333333</c:v>
                </c:pt>
                <c:pt idx="63">
                  <c:v>46.43333333333333</c:v>
                </c:pt>
                <c:pt idx="64">
                  <c:v>47.416666666666664</c:v>
                </c:pt>
                <c:pt idx="65">
                  <c:v>46.533333333333331</c:v>
                </c:pt>
                <c:pt idx="66">
                  <c:v>47.516666666666666</c:v>
                </c:pt>
                <c:pt idx="67">
                  <c:v>47.5</c:v>
                </c:pt>
                <c:pt idx="68">
                  <c:v>48.966666666666669</c:v>
                </c:pt>
                <c:pt idx="69">
                  <c:v>46.733333333333334</c:v>
                </c:pt>
                <c:pt idx="70">
                  <c:v>48.733333333333334</c:v>
                </c:pt>
                <c:pt idx="71">
                  <c:v>47.15</c:v>
                </c:pt>
                <c:pt idx="72">
                  <c:v>47.133333333333333</c:v>
                </c:pt>
                <c:pt idx="73">
                  <c:v>47.466666666666669</c:v>
                </c:pt>
                <c:pt idx="74">
                  <c:v>48.883333333333333</c:v>
                </c:pt>
                <c:pt idx="75">
                  <c:v>46.333333333333336</c:v>
                </c:pt>
                <c:pt idx="76">
                  <c:v>46.166666666666664</c:v>
                </c:pt>
                <c:pt idx="77">
                  <c:v>46.31666666666667</c:v>
                </c:pt>
                <c:pt idx="78">
                  <c:v>45.93333333333333</c:v>
                </c:pt>
                <c:pt idx="79">
                  <c:v>46.883333333333333</c:v>
                </c:pt>
                <c:pt idx="80">
                  <c:v>47.333333333333336</c:v>
                </c:pt>
                <c:pt idx="81">
                  <c:v>48.3</c:v>
                </c:pt>
                <c:pt idx="82">
                  <c:v>47.916666666666664</c:v>
                </c:pt>
                <c:pt idx="83">
                  <c:v>46.533333333333331</c:v>
                </c:pt>
                <c:pt idx="84">
                  <c:v>45.81666666666667</c:v>
                </c:pt>
                <c:pt idx="85">
                  <c:v>47.06666666666667</c:v>
                </c:pt>
                <c:pt idx="86">
                  <c:v>47.43333333333333</c:v>
                </c:pt>
              </c:numCache>
            </c:numRef>
          </c:val>
        </c:ser>
        <c:bandFmts/>
        <c:axId val="76813824"/>
        <c:axId val="76942336"/>
        <c:axId val="76055424"/>
      </c:surfaceChart>
      <c:catAx>
        <c:axId val="768138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76942336"/>
        <c:crosses val="autoZero"/>
        <c:auto val="1"/>
        <c:lblAlgn val="ctr"/>
        <c:lblOffset val="100"/>
        <c:noMultiLvlLbl val="0"/>
      </c:catAx>
      <c:valAx>
        <c:axId val="76942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76813824"/>
        <c:crosses val="autoZero"/>
        <c:crossBetween val="midCat"/>
      </c:valAx>
      <c:serAx>
        <c:axId val="760554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76942336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166686</xdr:colOff>
      <xdr:row>79</xdr:row>
      <xdr:rowOff>109537</xdr:rowOff>
    </xdr:from>
    <xdr:to>
      <xdr:col>19</xdr:col>
      <xdr:colOff>266699</xdr:colOff>
      <xdr:row>107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workbookViewId="0">
      <selection activeCell="V12" sqref="V12"/>
    </sheetView>
  </sheetViews>
  <sheetFormatPr defaultRowHeight="15" x14ac:dyDescent="0.25"/>
  <cols>
    <col min="19" max="19" width="11.140625" customWidth="1"/>
  </cols>
  <sheetData>
    <row r="1" spans="1:1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7</v>
      </c>
      <c r="I1" t="s">
        <v>6</v>
      </c>
      <c r="J1" t="s">
        <v>8</v>
      </c>
    </row>
    <row r="2" spans="1:11" x14ac:dyDescent="0.25">
      <c r="A2">
        <v>1</v>
      </c>
      <c r="B2">
        <v>4300</v>
      </c>
      <c r="C2">
        <v>14.9</v>
      </c>
      <c r="E2">
        <v>73.900000000000006</v>
      </c>
      <c r="F2">
        <f>E2/B2</f>
        <v>1.7186046511627907E-2</v>
      </c>
      <c r="G2">
        <f>C3+C4</f>
        <v>53.4</v>
      </c>
      <c r="H2">
        <f>G2/(2*(C$2+C$3+C$4))</f>
        <v>0.39092240117130306</v>
      </c>
      <c r="I2">
        <f>F2*H2</f>
        <v>6.718410568967278E-3</v>
      </c>
      <c r="J2">
        <f>E2*H2</f>
        <v>28.8891654465593</v>
      </c>
    </row>
    <row r="3" spans="1:11" x14ac:dyDescent="0.25">
      <c r="A3">
        <v>2</v>
      </c>
      <c r="B3">
        <v>3130</v>
      </c>
      <c r="C3">
        <v>39.9</v>
      </c>
      <c r="E3">
        <v>27.7</v>
      </c>
      <c r="F3">
        <f t="shared" ref="F3:F4" si="0">E3/B3</f>
        <v>8.8498402555910547E-3</v>
      </c>
      <c r="G3">
        <f>C2+C4</f>
        <v>28.4</v>
      </c>
      <c r="H3">
        <f>G3/(2*(C$2+C$3+C$4))</f>
        <v>0.20790629575402636</v>
      </c>
      <c r="I3">
        <f t="shared" ref="I3:I4" si="1">F3*H3</f>
        <v>1.8399375055548021E-3</v>
      </c>
      <c r="J3">
        <f t="shared" ref="J3:J4" si="2">E3*H3</f>
        <v>5.7590043923865304</v>
      </c>
    </row>
    <row r="4" spans="1:11" x14ac:dyDescent="0.25">
      <c r="A4">
        <v>3</v>
      </c>
      <c r="B4">
        <v>4145</v>
      </c>
      <c r="C4">
        <v>13.5</v>
      </c>
      <c r="E4">
        <v>52.3</v>
      </c>
      <c r="F4">
        <f t="shared" si="0"/>
        <v>1.2617611580217129E-2</v>
      </c>
      <c r="G4">
        <f>C2+C3</f>
        <v>54.8</v>
      </c>
      <c r="H4">
        <f>G4/(2*(C$2+C$3+C$4))</f>
        <v>0.40117130307467058</v>
      </c>
      <c r="I4">
        <f t="shared" si="1"/>
        <v>5.0618236793257589E-3</v>
      </c>
      <c r="J4">
        <f t="shared" si="2"/>
        <v>20.981259150805272</v>
      </c>
    </row>
    <row r="5" spans="1:11" x14ac:dyDescent="0.25">
      <c r="A5">
        <v>4</v>
      </c>
      <c r="B5">
        <v>3622</v>
      </c>
      <c r="E5" s="1">
        <f>I5*B5</f>
        <v>49.332262092436871</v>
      </c>
      <c r="H5">
        <f>SUM(H2:H4)</f>
        <v>1</v>
      </c>
      <c r="I5">
        <f>SUM(I2:I4)</f>
        <v>1.3620171753847839E-2</v>
      </c>
      <c r="J5" s="1">
        <f>SUM(J2:J4)</f>
        <v>55.629428989751105</v>
      </c>
    </row>
    <row r="11" spans="1:11" x14ac:dyDescent="0.25">
      <c r="E11" s="1"/>
      <c r="J11" s="1"/>
    </row>
    <row r="13" spans="1:11" x14ac:dyDescent="0.25">
      <c r="B13" s="2" t="s">
        <v>9</v>
      </c>
      <c r="I13" t="s">
        <v>10</v>
      </c>
      <c r="K13" t="s">
        <v>11</v>
      </c>
    </row>
    <row r="14" spans="1:11" x14ac:dyDescent="0.25">
      <c r="A14">
        <v>1</v>
      </c>
      <c r="B14">
        <v>3130</v>
      </c>
      <c r="C14">
        <f>D14^K14</f>
        <v>33.5</v>
      </c>
      <c r="D14">
        <v>33.5</v>
      </c>
      <c r="E14">
        <v>27.7</v>
      </c>
      <c r="F14">
        <f>E14/B14</f>
        <v>8.8498402555910547E-3</v>
      </c>
      <c r="G14">
        <f>1/C14</f>
        <v>2.9850746268656716E-2</v>
      </c>
      <c r="H14">
        <f>G14/(1/$C$14 + 1/$C$15 +1/$C$16)</f>
        <v>0.31341824230803417</v>
      </c>
      <c r="I14">
        <f>F14*H14</f>
        <v>2.7737013776142324E-3</v>
      </c>
      <c r="K14">
        <v>1</v>
      </c>
    </row>
    <row r="15" spans="1:11" x14ac:dyDescent="0.25">
      <c r="A15">
        <v>2</v>
      </c>
      <c r="B15">
        <v>4145</v>
      </c>
      <c r="C15">
        <f>D15^K14</f>
        <v>20.5</v>
      </c>
      <c r="D15">
        <v>20.5</v>
      </c>
      <c r="E15">
        <v>52.3</v>
      </c>
      <c r="F15">
        <f t="shared" ref="F15:F16" si="3">E15/B15</f>
        <v>1.2617611580217129E-2</v>
      </c>
      <c r="G15">
        <f t="shared" ref="G15:G16" si="4">1/C15</f>
        <v>4.878048780487805E-2</v>
      </c>
      <c r="H15">
        <f t="shared" ref="H15:H16" si="5">G15/(1/$C$14 + 1/$C$15 +1/$C$16)</f>
        <v>0.51217127401556806</v>
      </c>
      <c r="I15">
        <f t="shared" ref="I15:I16" si="6">F15*H15</f>
        <v>6.4623781980733914E-3</v>
      </c>
    </row>
    <row r="16" spans="1:11" x14ac:dyDescent="0.25">
      <c r="A16">
        <v>3</v>
      </c>
      <c r="B16">
        <v>4700</v>
      </c>
      <c r="C16">
        <f>D16^K14</f>
        <v>60.2</v>
      </c>
      <c r="D16">
        <v>60.2</v>
      </c>
      <c r="E16">
        <v>61.7</v>
      </c>
      <c r="F16">
        <f t="shared" si="3"/>
        <v>1.3127659574468086E-2</v>
      </c>
      <c r="G16">
        <f t="shared" si="4"/>
        <v>1.6611295681063121E-2</v>
      </c>
      <c r="H16">
        <f t="shared" si="5"/>
        <v>0.17441048367639772</v>
      </c>
      <c r="I16">
        <f t="shared" si="6"/>
        <v>2.2896014559220723E-3</v>
      </c>
    </row>
    <row r="17" spans="1:26" x14ac:dyDescent="0.25">
      <c r="A17">
        <v>4</v>
      </c>
      <c r="B17">
        <v>3428.5</v>
      </c>
      <c r="E17" s="1">
        <f>I17*B17</f>
        <v>39.515797416873845</v>
      </c>
      <c r="H17">
        <f>SUM(H14:H16)</f>
        <v>1</v>
      </c>
      <c r="I17">
        <f>SUM(I14:I16)</f>
        <v>1.1525681031609697E-2</v>
      </c>
      <c r="J17" s="1"/>
    </row>
    <row r="19" spans="1:26" x14ac:dyDescent="0.25">
      <c r="B19" s="2" t="s">
        <v>15</v>
      </c>
    </row>
    <row r="20" spans="1:26" x14ac:dyDescent="0.25">
      <c r="A20" t="s">
        <v>12</v>
      </c>
      <c r="B20" t="s">
        <v>13</v>
      </c>
      <c r="C20" t="s">
        <v>14</v>
      </c>
      <c r="D20" t="s">
        <v>3</v>
      </c>
      <c r="E20" t="s">
        <v>2</v>
      </c>
      <c r="F20" t="s">
        <v>4</v>
      </c>
    </row>
    <row r="21" spans="1:26" x14ac:dyDescent="0.25">
      <c r="A21">
        <v>47.06</v>
      </c>
      <c r="B21">
        <v>109.95</v>
      </c>
      <c r="C21">
        <v>4300</v>
      </c>
      <c r="D21">
        <v>73.900000000000006</v>
      </c>
      <c r="E21">
        <v>14.9</v>
      </c>
      <c r="F21">
        <f>D21/C21</f>
        <v>1.7186046511627907E-2</v>
      </c>
    </row>
    <row r="22" spans="1:26" x14ac:dyDescent="0.25">
      <c r="A22">
        <v>47.6</v>
      </c>
      <c r="B22">
        <v>110.27</v>
      </c>
      <c r="C22">
        <v>3130</v>
      </c>
      <c r="D22">
        <v>27.7</v>
      </c>
      <c r="E22">
        <v>39.9</v>
      </c>
      <c r="F22">
        <f t="shared" ref="F22:F23" si="7">D22/C22</f>
        <v>8.8498402555910547E-3</v>
      </c>
      <c r="N22" t="s">
        <v>23</v>
      </c>
      <c r="O22" t="s">
        <v>24</v>
      </c>
      <c r="P22" t="s">
        <v>14</v>
      </c>
      <c r="Q22" t="s">
        <v>3</v>
      </c>
      <c r="R22" t="s">
        <v>4</v>
      </c>
      <c r="T22" t="s">
        <v>25</v>
      </c>
    </row>
    <row r="23" spans="1:26" x14ac:dyDescent="0.25">
      <c r="A23">
        <v>47.05</v>
      </c>
      <c r="B23">
        <v>109.47</v>
      </c>
      <c r="C23">
        <v>4145</v>
      </c>
      <c r="D23">
        <v>52.3</v>
      </c>
      <c r="E23">
        <v>13.5</v>
      </c>
      <c r="F23">
        <f t="shared" si="7"/>
        <v>1.2617611580217129E-2</v>
      </c>
      <c r="N23">
        <v>47.3</v>
      </c>
      <c r="O23">
        <v>109.7</v>
      </c>
      <c r="P23">
        <v>3428.5</v>
      </c>
      <c r="Q23" s="1">
        <f>R23*P23</f>
        <v>51.081627593946706</v>
      </c>
      <c r="R23">
        <f>_xll.Interp2d(1.5,0,I$28:I114,J$28:J114,K$28:K114,N$23,O$23,T23)</f>
        <v>1.4899118446535426E-2</v>
      </c>
      <c r="T23">
        <v>3</v>
      </c>
      <c r="W23">
        <v>2</v>
      </c>
      <c r="X23">
        <v>3</v>
      </c>
      <c r="Y23">
        <v>4</v>
      </c>
      <c r="Z23">
        <v>6</v>
      </c>
    </row>
    <row r="24" spans="1:26" x14ac:dyDescent="0.25">
      <c r="A24">
        <v>47.17</v>
      </c>
      <c r="B24">
        <v>109.69</v>
      </c>
      <c r="C24">
        <v>3622</v>
      </c>
      <c r="D24" s="1">
        <f>F24*C24</f>
        <v>49.867529234032851</v>
      </c>
      <c r="F24">
        <f>_xll.Interp2d(1.5,0,A21:A23,B21:B23,F21:F23,A24,B24)</f>
        <v>1.3767953957491124E-2</v>
      </c>
      <c r="P24">
        <v>3428.5</v>
      </c>
      <c r="Q24" s="1">
        <f t="shared" ref="Q24:Q87" si="8">R24*P24</f>
        <v>45.816685117643445</v>
      </c>
      <c r="R24">
        <f>_xll.Interp2d(1.5,0,I$28:I115,J$28:J115,K$28:K115,N$23,O$23,T24)</f>
        <v>1.3363478231775833E-2</v>
      </c>
      <c r="T24">
        <f>T23+1</f>
        <v>4</v>
      </c>
      <c r="W24">
        <v>1</v>
      </c>
      <c r="X24">
        <v>2</v>
      </c>
      <c r="Y24">
        <v>3</v>
      </c>
      <c r="Z24">
        <v>5</v>
      </c>
    </row>
    <row r="25" spans="1:26" x14ac:dyDescent="0.25">
      <c r="P25">
        <v>3428.5</v>
      </c>
      <c r="Q25" s="1">
        <f t="shared" si="8"/>
        <v>75.562594325820385</v>
      </c>
      <c r="R25">
        <f>_xll.Interp2d(1.5,0,I$28:I116,J$28:J116,K$28:K116,N$23,O$23,T25)</f>
        <v>2.2039549168971967E-2</v>
      </c>
      <c r="T25">
        <f t="shared" ref="T25:T88" si="9">T24+1</f>
        <v>5</v>
      </c>
      <c r="W25">
        <v>1</v>
      </c>
      <c r="X25">
        <v>3</v>
      </c>
      <c r="Y25">
        <v>3</v>
      </c>
      <c r="Z25">
        <v>4</v>
      </c>
    </row>
    <row r="26" spans="1:26" x14ac:dyDescent="0.25">
      <c r="A26" s="2" t="s">
        <v>16</v>
      </c>
      <c r="P26">
        <v>3428.5</v>
      </c>
      <c r="Q26" s="1">
        <f t="shared" si="8"/>
        <v>60.678403764962255</v>
      </c>
      <c r="R26">
        <f>_xll.Interp2d(1.5,0,I$28:I117,J$28:J117,K$28:K117,N$23,O$23,T26)</f>
        <v>1.7698236478040617E-2</v>
      </c>
      <c r="T26">
        <f t="shared" si="9"/>
        <v>6</v>
      </c>
      <c r="W26">
        <v>2</v>
      </c>
      <c r="X26">
        <v>3</v>
      </c>
      <c r="Y26">
        <v>1</v>
      </c>
      <c r="Z26">
        <v>2</v>
      </c>
    </row>
    <row r="27" spans="1:26" x14ac:dyDescent="0.25">
      <c r="A27" t="s">
        <v>17</v>
      </c>
      <c r="B27" t="s">
        <v>18</v>
      </c>
      <c r="C27" t="s">
        <v>19</v>
      </c>
      <c r="D27" t="s">
        <v>20</v>
      </c>
      <c r="E27" t="s">
        <v>14</v>
      </c>
      <c r="F27" t="s">
        <v>21</v>
      </c>
      <c r="G27" t="s">
        <v>3</v>
      </c>
      <c r="I27" t="s">
        <v>12</v>
      </c>
      <c r="J27" t="s">
        <v>22</v>
      </c>
      <c r="K27" t="s">
        <v>4</v>
      </c>
      <c r="P27">
        <v>3428.5</v>
      </c>
      <c r="Q27" s="1">
        <f t="shared" si="8"/>
        <v>52.361588584474454</v>
      </c>
      <c r="R27">
        <f>_xll.Interp2d(1.5,0,I$28:I118,J$28:J118,K$28:K118,N$23,O$23,T27)</f>
        <v>1.5272448179808796E-2</v>
      </c>
      <c r="T27">
        <f t="shared" si="9"/>
        <v>7</v>
      </c>
    </row>
    <row r="28" spans="1:26" x14ac:dyDescent="0.25">
      <c r="A28">
        <v>47</v>
      </c>
      <c r="B28">
        <v>29</v>
      </c>
      <c r="C28">
        <v>112</v>
      </c>
      <c r="D28">
        <v>23</v>
      </c>
      <c r="E28">
        <v>4070</v>
      </c>
      <c r="F28">
        <v>10</v>
      </c>
      <c r="G28">
        <v>40.799999999999997</v>
      </c>
      <c r="I28">
        <f>A28 + B28/60</f>
        <v>47.483333333333334</v>
      </c>
      <c r="J28">
        <f>C28 + D28/60</f>
        <v>112.38333333333334</v>
      </c>
      <c r="K28">
        <f>G28/E28</f>
        <v>1.0024570024570023E-2</v>
      </c>
      <c r="P28">
        <v>3428.5</v>
      </c>
      <c r="Q28" s="1">
        <f t="shared" si="8"/>
        <v>44.342788586726158</v>
      </c>
      <c r="R28">
        <f>_xll.Interp2d(1.5,0,I$28:I119,J$28:J119,K$28:K119,N$23,O$23,T28)</f>
        <v>1.2933582787436535E-2</v>
      </c>
      <c r="T28">
        <f t="shared" si="9"/>
        <v>8</v>
      </c>
    </row>
    <row r="29" spans="1:26" x14ac:dyDescent="0.25">
      <c r="A29">
        <v>46</v>
      </c>
      <c r="B29">
        <v>38</v>
      </c>
      <c r="C29">
        <v>112</v>
      </c>
      <c r="D29">
        <v>15</v>
      </c>
      <c r="E29">
        <v>4790</v>
      </c>
      <c r="F29">
        <v>12</v>
      </c>
      <c r="G29">
        <v>38.4</v>
      </c>
      <c r="I29">
        <f t="shared" ref="I29:I92" si="10">A29 + B29/60</f>
        <v>46.633333333333333</v>
      </c>
      <c r="J29">
        <f t="shared" ref="J29:J92" si="11">C29 + D29/60</f>
        <v>112.25</v>
      </c>
      <c r="K29">
        <f t="shared" ref="K29:K92" si="12">G29/E29</f>
        <v>8.016701461377871E-3</v>
      </c>
      <c r="P29">
        <v>3428.5</v>
      </c>
      <c r="Q29" s="1">
        <f t="shared" si="8"/>
        <v>45.758641134739683</v>
      </c>
      <c r="R29">
        <f>_xll.Interp2d(1.5,0,I$28:I120,J$28:J120,K$28:K120,N$23,O$23,T29)</f>
        <v>1.3346548384057076E-2</v>
      </c>
      <c r="T29">
        <f t="shared" si="9"/>
        <v>9</v>
      </c>
    </row>
    <row r="30" spans="1:26" x14ac:dyDescent="0.25">
      <c r="A30">
        <v>46</v>
      </c>
      <c r="B30">
        <v>18</v>
      </c>
      <c r="C30">
        <v>109</v>
      </c>
      <c r="D30">
        <v>22</v>
      </c>
      <c r="E30">
        <v>3730</v>
      </c>
      <c r="F30">
        <v>11</v>
      </c>
      <c r="G30">
        <v>45.4</v>
      </c>
      <c r="I30">
        <f t="shared" si="10"/>
        <v>46.3</v>
      </c>
      <c r="J30">
        <f t="shared" si="11"/>
        <v>109.36666666666666</v>
      </c>
      <c r="K30">
        <f t="shared" si="12"/>
        <v>1.2171581769436998E-2</v>
      </c>
      <c r="P30">
        <v>3428.5</v>
      </c>
      <c r="Q30" s="1">
        <f t="shared" si="8"/>
        <v>48.378357731041213</v>
      </c>
      <c r="R30">
        <f>_xll.Interp2d(1.5,0,I$28:I121,J$28:J121,K$28:K121,N$23,O$23,T30)</f>
        <v>1.4110648310060148E-2</v>
      </c>
      <c r="T30">
        <f t="shared" si="9"/>
        <v>10</v>
      </c>
    </row>
    <row r="31" spans="1:26" x14ac:dyDescent="0.25">
      <c r="A31">
        <v>48</v>
      </c>
      <c r="B31">
        <v>8</v>
      </c>
      <c r="C31">
        <v>110</v>
      </c>
      <c r="D31">
        <v>3</v>
      </c>
      <c r="E31">
        <v>2770</v>
      </c>
      <c r="F31">
        <v>27</v>
      </c>
      <c r="G31">
        <v>20.8</v>
      </c>
      <c r="I31">
        <f t="shared" si="10"/>
        <v>48.133333333333333</v>
      </c>
      <c r="J31">
        <f t="shared" si="11"/>
        <v>110.05</v>
      </c>
      <c r="K31">
        <f t="shared" si="12"/>
        <v>7.5090252707581233E-3</v>
      </c>
      <c r="P31">
        <v>3428.5</v>
      </c>
      <c r="Q31" s="1">
        <f t="shared" si="8"/>
        <v>49.962533923393984</v>
      </c>
      <c r="R31">
        <f>_xll.Interp2d(1.5,0,I$28:I122,J$28:J122,K$28:K122,N$23,O$23,T31)</f>
        <v>1.4572709325767532E-2</v>
      </c>
      <c r="T31">
        <f t="shared" si="9"/>
        <v>11</v>
      </c>
    </row>
    <row r="32" spans="1:26" x14ac:dyDescent="0.25">
      <c r="A32">
        <v>48</v>
      </c>
      <c r="B32">
        <v>0</v>
      </c>
      <c r="C32">
        <v>112</v>
      </c>
      <c r="D32">
        <v>26</v>
      </c>
      <c r="E32">
        <v>4235</v>
      </c>
      <c r="F32">
        <v>18</v>
      </c>
      <c r="G32">
        <v>31.8</v>
      </c>
      <c r="I32">
        <f t="shared" si="10"/>
        <v>48</v>
      </c>
      <c r="J32">
        <f t="shared" si="11"/>
        <v>112.43333333333334</v>
      </c>
      <c r="K32">
        <f t="shared" si="12"/>
        <v>7.5088547815820549E-3</v>
      </c>
      <c r="P32">
        <v>3428.5</v>
      </c>
      <c r="Q32" s="1">
        <f t="shared" si="8"/>
        <v>50.167878526549373</v>
      </c>
      <c r="R32">
        <f>_xll.Interp2d(1.5,0,I$28:I123,J$28:J123,K$28:K123,N$23,O$23,T32)</f>
        <v>1.4632602749467514E-2</v>
      </c>
      <c r="T32">
        <f t="shared" si="9"/>
        <v>12</v>
      </c>
    </row>
    <row r="33" spans="1:20" x14ac:dyDescent="0.25">
      <c r="A33">
        <v>46</v>
      </c>
      <c r="B33">
        <v>33</v>
      </c>
      <c r="C33">
        <v>111</v>
      </c>
      <c r="D33">
        <v>17</v>
      </c>
      <c r="E33">
        <v>7950</v>
      </c>
      <c r="F33">
        <v>23</v>
      </c>
      <c r="G33">
        <v>164.8</v>
      </c>
      <c r="I33">
        <f t="shared" si="10"/>
        <v>46.55</v>
      </c>
      <c r="J33">
        <f t="shared" si="11"/>
        <v>111.28333333333333</v>
      </c>
      <c r="K33">
        <f t="shared" si="12"/>
        <v>2.0729559748427676E-2</v>
      </c>
      <c r="P33">
        <v>3428.5</v>
      </c>
      <c r="Q33" s="1">
        <f t="shared" si="8"/>
        <v>50.588810570921176</v>
      </c>
      <c r="R33">
        <f>_xll.Interp2d(1.5,0,I$28:I124,J$28:J124,K$28:K124,N$23,O$23,T33)</f>
        <v>1.4755377153542708E-2</v>
      </c>
      <c r="T33">
        <f t="shared" si="9"/>
        <v>13</v>
      </c>
    </row>
    <row r="34" spans="1:20" x14ac:dyDescent="0.25">
      <c r="A34">
        <v>47</v>
      </c>
      <c r="B34">
        <v>57</v>
      </c>
      <c r="C34">
        <v>111</v>
      </c>
      <c r="D34">
        <v>20</v>
      </c>
      <c r="E34">
        <v>3333</v>
      </c>
      <c r="F34">
        <v>30</v>
      </c>
      <c r="G34">
        <v>24.7</v>
      </c>
      <c r="I34">
        <f t="shared" si="10"/>
        <v>47.95</v>
      </c>
      <c r="J34">
        <f t="shared" si="11"/>
        <v>111.33333333333333</v>
      </c>
      <c r="K34">
        <f t="shared" si="12"/>
        <v>7.4107410741074105E-3</v>
      </c>
      <c r="P34">
        <v>3428.5</v>
      </c>
      <c r="Q34" s="1">
        <f t="shared" si="8"/>
        <v>47.555379726506388</v>
      </c>
      <c r="R34">
        <f>_xll.Interp2d(1.5,0,I$28:I125,J$28:J125,K$28:K125,N$23,O$23,T34)</f>
        <v>1.3870608057898902E-2</v>
      </c>
      <c r="T34">
        <f t="shared" si="9"/>
        <v>14</v>
      </c>
    </row>
    <row r="35" spans="1:20" x14ac:dyDescent="0.25">
      <c r="A35">
        <v>48</v>
      </c>
      <c r="B35">
        <v>33</v>
      </c>
      <c r="C35">
        <v>113</v>
      </c>
      <c r="D35">
        <v>0</v>
      </c>
      <c r="E35">
        <v>4355</v>
      </c>
      <c r="F35">
        <v>25</v>
      </c>
      <c r="G35">
        <v>86.1</v>
      </c>
      <c r="I35">
        <f t="shared" si="10"/>
        <v>48.55</v>
      </c>
      <c r="J35">
        <f t="shared" si="11"/>
        <v>113</v>
      </c>
      <c r="K35">
        <f t="shared" si="12"/>
        <v>1.9770378874856484E-2</v>
      </c>
      <c r="P35">
        <v>3428.5</v>
      </c>
      <c r="Q35" s="1">
        <f t="shared" si="8"/>
        <v>47.760029638971702</v>
      </c>
      <c r="R35">
        <f>_xll.Interp2d(1.5,0,I$28:I126,J$28:J126,K$28:K126,N$23,O$23,T35)</f>
        <v>1.3930298859259648E-2</v>
      </c>
      <c r="T35">
        <f t="shared" si="9"/>
        <v>15</v>
      </c>
    </row>
    <row r="36" spans="1:20" x14ac:dyDescent="0.25">
      <c r="A36">
        <v>47</v>
      </c>
      <c r="B36">
        <v>56</v>
      </c>
      <c r="C36">
        <v>112</v>
      </c>
      <c r="D36">
        <v>18</v>
      </c>
      <c r="E36">
        <v>4022</v>
      </c>
      <c r="F36">
        <v>24</v>
      </c>
      <c r="G36">
        <v>23.1</v>
      </c>
      <c r="I36">
        <f t="shared" si="10"/>
        <v>47.93333333333333</v>
      </c>
      <c r="J36">
        <f t="shared" si="11"/>
        <v>112.3</v>
      </c>
      <c r="K36">
        <f t="shared" si="12"/>
        <v>5.743411238189956E-3</v>
      </c>
      <c r="P36">
        <v>3428.5</v>
      </c>
      <c r="Q36" s="1">
        <f t="shared" si="8"/>
        <v>48.560716439558753</v>
      </c>
      <c r="R36">
        <f>_xll.Interp2d(1.5,0,I$28:I127,J$28:J127,K$28:K127,N$23,O$23,T36)</f>
        <v>1.4163837374816612E-2</v>
      </c>
      <c r="T36">
        <f t="shared" si="9"/>
        <v>16</v>
      </c>
    </row>
    <row r="37" spans="1:20" x14ac:dyDescent="0.25">
      <c r="A37">
        <v>46</v>
      </c>
      <c r="B37">
        <v>49</v>
      </c>
      <c r="C37">
        <v>112</v>
      </c>
      <c r="D37">
        <v>15</v>
      </c>
      <c r="E37">
        <v>4314</v>
      </c>
      <c r="F37">
        <v>13</v>
      </c>
      <c r="G37">
        <v>29</v>
      </c>
      <c r="I37">
        <f t="shared" si="10"/>
        <v>46.81666666666667</v>
      </c>
      <c r="J37">
        <f t="shared" si="11"/>
        <v>112.25</v>
      </c>
      <c r="K37">
        <f t="shared" si="12"/>
        <v>6.7222994900324523E-3</v>
      </c>
      <c r="P37">
        <v>3428.5</v>
      </c>
      <c r="Q37" s="1">
        <f t="shared" si="8"/>
        <v>48.466766929092799</v>
      </c>
      <c r="R37">
        <f>_xll.Interp2d(1.5,0,I$28:I128,J$28:J128,K$28:K128,N$23,O$23,T37)</f>
        <v>1.4136434863378386E-2</v>
      </c>
      <c r="T37">
        <f t="shared" si="9"/>
        <v>17</v>
      </c>
    </row>
    <row r="38" spans="1:20" x14ac:dyDescent="0.25">
      <c r="A38">
        <v>47</v>
      </c>
      <c r="B38">
        <v>47</v>
      </c>
      <c r="C38">
        <v>111</v>
      </c>
      <c r="D38">
        <v>13</v>
      </c>
      <c r="E38">
        <v>3450</v>
      </c>
      <c r="F38">
        <v>10</v>
      </c>
      <c r="G38">
        <v>12.2</v>
      </c>
      <c r="I38">
        <f t="shared" si="10"/>
        <v>47.783333333333331</v>
      </c>
      <c r="J38">
        <f t="shared" si="11"/>
        <v>111.21666666666667</v>
      </c>
      <c r="K38">
        <f t="shared" si="12"/>
        <v>3.5362318840579708E-3</v>
      </c>
      <c r="P38">
        <v>3428.5</v>
      </c>
      <c r="Q38" s="1">
        <f t="shared" si="8"/>
        <v>49.674206228889531</v>
      </c>
      <c r="R38">
        <f>_xll.Interp2d(1.5,0,I$28:I129,J$28:J129,K$28:K129,N$23,O$23,T38)</f>
        <v>1.4488611996176034E-2</v>
      </c>
      <c r="T38">
        <f t="shared" si="9"/>
        <v>18</v>
      </c>
    </row>
    <row r="39" spans="1:20" x14ac:dyDescent="0.25">
      <c r="A39">
        <v>47</v>
      </c>
      <c r="B39">
        <v>13</v>
      </c>
      <c r="C39">
        <v>111</v>
      </c>
      <c r="D39">
        <v>42</v>
      </c>
      <c r="E39">
        <v>3360</v>
      </c>
      <c r="F39">
        <v>76</v>
      </c>
      <c r="G39">
        <v>25.2</v>
      </c>
      <c r="I39">
        <f t="shared" si="10"/>
        <v>47.216666666666669</v>
      </c>
      <c r="J39">
        <f t="shared" si="11"/>
        <v>111.7</v>
      </c>
      <c r="K39">
        <f t="shared" si="12"/>
        <v>7.4999999999999997E-3</v>
      </c>
      <c r="P39">
        <v>3428.5</v>
      </c>
      <c r="Q39" s="1">
        <f t="shared" si="8"/>
        <v>48.657384230273671</v>
      </c>
      <c r="R39">
        <f>_xll.Interp2d(1.5,0,I$28:I130,J$28:J130,K$28:K130,N$23,O$23,T39)</f>
        <v>1.419203273451179E-2</v>
      </c>
      <c r="T39">
        <f t="shared" si="9"/>
        <v>19</v>
      </c>
    </row>
    <row r="40" spans="1:20" x14ac:dyDescent="0.25">
      <c r="A40">
        <v>48</v>
      </c>
      <c r="B40">
        <v>35</v>
      </c>
      <c r="C40">
        <v>109</v>
      </c>
      <c r="D40">
        <v>14</v>
      </c>
      <c r="E40">
        <v>2345</v>
      </c>
      <c r="F40">
        <v>10</v>
      </c>
      <c r="G40">
        <v>58.7</v>
      </c>
      <c r="I40">
        <f t="shared" si="10"/>
        <v>48.583333333333336</v>
      </c>
      <c r="J40">
        <f t="shared" si="11"/>
        <v>109.23333333333333</v>
      </c>
      <c r="K40">
        <f t="shared" si="12"/>
        <v>2.5031982942430704E-2</v>
      </c>
      <c r="P40">
        <v>3428.5</v>
      </c>
      <c r="Q40" s="1">
        <f t="shared" si="8"/>
        <v>48.58144344634001</v>
      </c>
      <c r="R40">
        <f>_xll.Interp2d(1.5,0,I$28:I131,J$28:J131,K$28:K131,N$23,O$23,T40)</f>
        <v>1.4169882877742457E-2</v>
      </c>
      <c r="T40">
        <f t="shared" si="9"/>
        <v>20</v>
      </c>
    </row>
    <row r="41" spans="1:20" x14ac:dyDescent="0.25">
      <c r="A41">
        <v>47</v>
      </c>
      <c r="B41">
        <v>49</v>
      </c>
      <c r="C41">
        <v>112</v>
      </c>
      <c r="D41">
        <v>11</v>
      </c>
      <c r="E41">
        <v>3845</v>
      </c>
      <c r="F41">
        <v>39</v>
      </c>
      <c r="G41">
        <v>19</v>
      </c>
      <c r="I41">
        <f t="shared" si="10"/>
        <v>47.81666666666667</v>
      </c>
      <c r="J41">
        <f t="shared" si="11"/>
        <v>112.18333333333334</v>
      </c>
      <c r="K41">
        <f t="shared" si="12"/>
        <v>4.9414824447334199E-3</v>
      </c>
      <c r="P41">
        <v>3428.5</v>
      </c>
      <c r="Q41" s="1">
        <f t="shared" si="8"/>
        <v>48.744069627167462</v>
      </c>
      <c r="R41">
        <f>_xll.Interp2d(1.5,0,I$28:I132,J$28:J132,K$28:K132,N$23,O$23,T41)</f>
        <v>1.4217316502017635E-2</v>
      </c>
      <c r="T41">
        <f>T40+1</f>
        <v>21</v>
      </c>
    </row>
    <row r="42" spans="1:20" x14ac:dyDescent="0.25">
      <c r="A42">
        <v>46</v>
      </c>
      <c r="B42">
        <v>47</v>
      </c>
      <c r="C42">
        <v>109</v>
      </c>
      <c r="D42">
        <v>30</v>
      </c>
      <c r="E42">
        <v>6050</v>
      </c>
      <c r="F42">
        <v>23</v>
      </c>
      <c r="G42">
        <v>109.7</v>
      </c>
      <c r="I42">
        <f t="shared" si="10"/>
        <v>46.783333333333331</v>
      </c>
      <c r="J42">
        <f t="shared" si="11"/>
        <v>109.5</v>
      </c>
      <c r="K42">
        <f t="shared" si="12"/>
        <v>1.813223140495868E-2</v>
      </c>
      <c r="P42">
        <v>3428.5</v>
      </c>
      <c r="Q42" s="1">
        <f t="shared" si="8"/>
        <v>44.437802228163456</v>
      </c>
      <c r="R42">
        <f>_xll.Interp2d(1.5,0,I$28:I133,J$28:J133,K$28:K133,N$23,O$23,T42)</f>
        <v>1.2961295676874277E-2</v>
      </c>
      <c r="T42">
        <f t="shared" si="9"/>
        <v>22</v>
      </c>
    </row>
    <row r="43" spans="1:20" x14ac:dyDescent="0.25">
      <c r="A43">
        <v>48</v>
      </c>
      <c r="B43">
        <v>36</v>
      </c>
      <c r="C43">
        <v>112</v>
      </c>
      <c r="D43">
        <v>22</v>
      </c>
      <c r="E43">
        <v>3838</v>
      </c>
      <c r="F43">
        <v>51</v>
      </c>
      <c r="G43">
        <v>17</v>
      </c>
      <c r="I43">
        <f t="shared" si="10"/>
        <v>48.6</v>
      </c>
      <c r="J43">
        <f t="shared" si="11"/>
        <v>112.36666666666666</v>
      </c>
      <c r="K43">
        <f t="shared" si="12"/>
        <v>4.4293903074517976E-3</v>
      </c>
      <c r="P43">
        <v>3428.5</v>
      </c>
      <c r="Q43" s="1">
        <f t="shared" si="8"/>
        <v>44.789420196777655</v>
      </c>
      <c r="R43">
        <f>_xll.Interp2d(1.5,0,I$28:I134,J$28:J134,K$28:K134,N$23,O$23,T43)</f>
        <v>1.3063853054332115E-2</v>
      </c>
      <c r="T43">
        <f t="shared" si="9"/>
        <v>23</v>
      </c>
    </row>
    <row r="44" spans="1:20" x14ac:dyDescent="0.25">
      <c r="A44">
        <v>46</v>
      </c>
      <c r="B44">
        <v>40</v>
      </c>
      <c r="C44">
        <v>110</v>
      </c>
      <c r="D44">
        <v>19</v>
      </c>
      <c r="E44">
        <v>7600</v>
      </c>
      <c r="F44">
        <v>11</v>
      </c>
      <c r="G44">
        <v>104.9</v>
      </c>
      <c r="I44">
        <f t="shared" si="10"/>
        <v>46.666666666666664</v>
      </c>
      <c r="J44">
        <f t="shared" si="11"/>
        <v>110.31666666666666</v>
      </c>
      <c r="K44">
        <f t="shared" si="12"/>
        <v>1.3802631578947368E-2</v>
      </c>
      <c r="P44">
        <v>3428.5</v>
      </c>
      <c r="Q44" s="1">
        <f t="shared" si="8"/>
        <v>44.759140323504099</v>
      </c>
      <c r="R44">
        <f>_xll.Interp2d(1.5,0,I$28:I135,J$28:J135,K$28:K135,N$23,O$23,T44)</f>
        <v>1.3055021240631209E-2</v>
      </c>
      <c r="T44">
        <f t="shared" si="9"/>
        <v>24</v>
      </c>
    </row>
    <row r="45" spans="1:20" x14ac:dyDescent="0.25">
      <c r="A45">
        <v>46</v>
      </c>
      <c r="B45">
        <v>47</v>
      </c>
      <c r="C45">
        <v>110</v>
      </c>
      <c r="D45">
        <v>40</v>
      </c>
      <c r="E45">
        <v>6450</v>
      </c>
      <c r="F45">
        <v>34</v>
      </c>
      <c r="G45">
        <v>92</v>
      </c>
      <c r="I45">
        <f t="shared" si="10"/>
        <v>46.783333333333331</v>
      </c>
      <c r="J45">
        <f t="shared" si="11"/>
        <v>110.66666666666667</v>
      </c>
      <c r="K45">
        <f t="shared" si="12"/>
        <v>1.4263565891472868E-2</v>
      </c>
      <c r="P45">
        <v>3428.5</v>
      </c>
      <c r="Q45" s="1">
        <f t="shared" si="8"/>
        <v>44.892810052439593</v>
      </c>
      <c r="R45">
        <f>_xll.Interp2d(1.5,0,I$28:I136,J$28:J136,K$28:K136,N$23,O$23,T45)</f>
        <v>1.309400905715024E-2</v>
      </c>
      <c r="T45">
        <f t="shared" si="9"/>
        <v>25</v>
      </c>
    </row>
    <row r="46" spans="1:20" x14ac:dyDescent="0.25">
      <c r="A46">
        <v>46</v>
      </c>
      <c r="B46">
        <v>22</v>
      </c>
      <c r="C46">
        <v>111</v>
      </c>
      <c r="D46">
        <v>8</v>
      </c>
      <c r="E46">
        <v>5440</v>
      </c>
      <c r="F46">
        <v>14</v>
      </c>
      <c r="G46">
        <v>71.5</v>
      </c>
      <c r="I46">
        <f t="shared" si="10"/>
        <v>46.366666666666667</v>
      </c>
      <c r="J46">
        <f t="shared" si="11"/>
        <v>111.13333333333334</v>
      </c>
      <c r="K46">
        <f t="shared" si="12"/>
        <v>1.3143382352941177E-2</v>
      </c>
      <c r="P46">
        <v>3428.5</v>
      </c>
      <c r="Q46" s="1">
        <f t="shared" si="8"/>
        <v>44.914597194547461</v>
      </c>
      <c r="R46">
        <f>_xll.Interp2d(1.5,0,I$28:I137,J$28:J137,K$28:K137,N$23,O$23,T46)</f>
        <v>1.310036377265494E-2</v>
      </c>
      <c r="T46">
        <f>T45+1</f>
        <v>26</v>
      </c>
    </row>
    <row r="47" spans="1:20" x14ac:dyDescent="0.25">
      <c r="A47">
        <v>48</v>
      </c>
      <c r="B47">
        <v>59</v>
      </c>
      <c r="C47">
        <v>112</v>
      </c>
      <c r="D47">
        <v>47</v>
      </c>
      <c r="E47">
        <v>4337</v>
      </c>
      <c r="F47">
        <v>14</v>
      </c>
      <c r="G47">
        <v>29.3</v>
      </c>
      <c r="I47">
        <f t="shared" si="10"/>
        <v>48.983333333333334</v>
      </c>
      <c r="J47">
        <f t="shared" si="11"/>
        <v>112.78333333333333</v>
      </c>
      <c r="K47">
        <f t="shared" si="12"/>
        <v>6.7558219967719622E-3</v>
      </c>
      <c r="P47">
        <v>3428.5</v>
      </c>
      <c r="Q47" s="1">
        <f t="shared" si="8"/>
        <v>46.642785902613191</v>
      </c>
      <c r="R47">
        <f>_xll.Interp2d(1.5,0,I$28:I138,J$28:J138,K$28:K138,N$23,O$23,T47)</f>
        <v>1.3604429313872887E-2</v>
      </c>
      <c r="T47">
        <f t="shared" si="9"/>
        <v>27</v>
      </c>
    </row>
    <row r="48" spans="1:20" x14ac:dyDescent="0.25">
      <c r="A48">
        <v>48</v>
      </c>
      <c r="B48">
        <v>42</v>
      </c>
      <c r="C48">
        <v>111</v>
      </c>
      <c r="D48">
        <v>36</v>
      </c>
      <c r="E48">
        <v>3383</v>
      </c>
      <c r="F48">
        <v>39</v>
      </c>
      <c r="G48">
        <v>29</v>
      </c>
      <c r="I48">
        <f t="shared" si="10"/>
        <v>48.7</v>
      </c>
      <c r="J48">
        <f t="shared" si="11"/>
        <v>111.6</v>
      </c>
      <c r="K48">
        <f t="shared" si="12"/>
        <v>8.5722731303576709E-3</v>
      </c>
      <c r="P48">
        <v>3428.5</v>
      </c>
      <c r="Q48" s="1">
        <f t="shared" si="8"/>
        <v>47.467254080287908</v>
      </c>
      <c r="R48">
        <f>_xll.Interp2d(1.5,0,I$28:I139,J$28:J139,K$28:K139,N$23,O$23,T48)</f>
        <v>1.3844904208921659E-2</v>
      </c>
      <c r="T48">
        <f t="shared" si="9"/>
        <v>28</v>
      </c>
    </row>
    <row r="49" spans="1:20" x14ac:dyDescent="0.25">
      <c r="A49">
        <v>48</v>
      </c>
      <c r="B49">
        <v>3</v>
      </c>
      <c r="C49">
        <v>112</v>
      </c>
      <c r="D49">
        <v>45</v>
      </c>
      <c r="E49">
        <v>5750</v>
      </c>
      <c r="F49">
        <v>18</v>
      </c>
      <c r="G49">
        <v>120.8</v>
      </c>
      <c r="I49">
        <f t="shared" si="10"/>
        <v>48.05</v>
      </c>
      <c r="J49">
        <f t="shared" si="11"/>
        <v>112.75</v>
      </c>
      <c r="K49">
        <f t="shared" si="12"/>
        <v>2.1008695652173913E-2</v>
      </c>
      <c r="P49">
        <v>3428.5</v>
      </c>
      <c r="Q49" s="1">
        <f t="shared" si="8"/>
        <v>47.153552375609507</v>
      </c>
      <c r="R49">
        <f>_xll.Interp2d(1.5,0,I$28:I140,J$28:J140,K$28:K140,N$23,O$23,T49)</f>
        <v>1.3753405972177193E-2</v>
      </c>
      <c r="T49">
        <f t="shared" si="9"/>
        <v>29</v>
      </c>
    </row>
    <row r="50" spans="1:20" x14ac:dyDescent="0.25">
      <c r="A50">
        <v>48</v>
      </c>
      <c r="B50">
        <v>26</v>
      </c>
      <c r="C50">
        <v>113</v>
      </c>
      <c r="D50">
        <v>13</v>
      </c>
      <c r="E50">
        <v>4806</v>
      </c>
      <c r="F50">
        <v>25</v>
      </c>
      <c r="G50">
        <v>184.7</v>
      </c>
      <c r="I50">
        <f t="shared" si="10"/>
        <v>48.43333333333333</v>
      </c>
      <c r="J50">
        <f t="shared" si="11"/>
        <v>113.21666666666667</v>
      </c>
      <c r="K50">
        <f t="shared" si="12"/>
        <v>3.8431127756970454E-2</v>
      </c>
      <c r="P50">
        <v>3428.5</v>
      </c>
      <c r="Q50" s="1">
        <f t="shared" si="8"/>
        <v>47.491810116868415</v>
      </c>
      <c r="R50">
        <f>_xll.Interp2d(1.5,0,I$28:I141,J$28:J141,K$28:K141,N$23,O$23,T50)</f>
        <v>1.3852066535472777E-2</v>
      </c>
      <c r="T50">
        <f t="shared" si="9"/>
        <v>30</v>
      </c>
    </row>
    <row r="51" spans="1:20" x14ac:dyDescent="0.25">
      <c r="A51">
        <v>47</v>
      </c>
      <c r="B51">
        <v>36</v>
      </c>
      <c r="C51">
        <v>111</v>
      </c>
      <c r="D51">
        <v>59</v>
      </c>
      <c r="E51">
        <v>3983</v>
      </c>
      <c r="F51">
        <v>32</v>
      </c>
      <c r="G51">
        <v>37.200000000000003</v>
      </c>
      <c r="I51">
        <f t="shared" si="10"/>
        <v>47.6</v>
      </c>
      <c r="J51">
        <f t="shared" si="11"/>
        <v>111.98333333333333</v>
      </c>
      <c r="K51">
        <f t="shared" si="12"/>
        <v>9.3396936982174245E-3</v>
      </c>
      <c r="P51">
        <v>3428.5</v>
      </c>
      <c r="Q51" s="1">
        <f t="shared" si="8"/>
        <v>47.371352949798435</v>
      </c>
      <c r="R51">
        <f>_xll.Interp2d(1.5,0,I$28:I142,J$28:J142,K$28:K142,N$23,O$23,T51)</f>
        <v>1.3816932463117526E-2</v>
      </c>
      <c r="T51">
        <f t="shared" si="9"/>
        <v>31</v>
      </c>
    </row>
    <row r="52" spans="1:20" x14ac:dyDescent="0.25">
      <c r="A52">
        <v>46</v>
      </c>
      <c r="B52">
        <v>51</v>
      </c>
      <c r="C52">
        <v>108</v>
      </c>
      <c r="D52">
        <v>18</v>
      </c>
      <c r="E52">
        <v>3133</v>
      </c>
      <c r="F52">
        <v>11</v>
      </c>
      <c r="G52">
        <v>37.4</v>
      </c>
      <c r="I52">
        <f t="shared" si="10"/>
        <v>46.85</v>
      </c>
      <c r="J52">
        <f t="shared" si="11"/>
        <v>108.3</v>
      </c>
      <c r="K52">
        <f t="shared" si="12"/>
        <v>1.1937440153207787E-2</v>
      </c>
      <c r="P52">
        <v>3428.5</v>
      </c>
      <c r="Q52" s="1">
        <f t="shared" si="8"/>
        <v>47.395400869489443</v>
      </c>
      <c r="R52">
        <f>_xll.Interp2d(1.5,0,I$28:I143,J$28:J143,K$28:K143,N$23,O$23,T52)</f>
        <v>1.3823946585821626E-2</v>
      </c>
      <c r="T52">
        <f t="shared" si="9"/>
        <v>32</v>
      </c>
    </row>
    <row r="53" spans="1:20" x14ac:dyDescent="0.25">
      <c r="A53">
        <v>48</v>
      </c>
      <c r="B53">
        <v>29</v>
      </c>
      <c r="C53">
        <v>109</v>
      </c>
      <c r="D53">
        <v>47</v>
      </c>
      <c r="E53">
        <v>2613</v>
      </c>
      <c r="F53">
        <v>22</v>
      </c>
      <c r="G53">
        <v>36.1</v>
      </c>
      <c r="I53">
        <f t="shared" si="10"/>
        <v>48.483333333333334</v>
      </c>
      <c r="J53">
        <f t="shared" si="11"/>
        <v>109.78333333333333</v>
      </c>
      <c r="K53">
        <f t="shared" si="12"/>
        <v>1.3815537696134712E-2</v>
      </c>
      <c r="P53">
        <v>3428.5</v>
      </c>
      <c r="Q53" s="1">
        <f t="shared" si="8"/>
        <v>47.246256992652356</v>
      </c>
      <c r="R53">
        <f>_xll.Interp2d(1.5,0,I$28:I144,J$28:J144,K$28:K144,N$23,O$23,T53)</f>
        <v>1.3780445382135732E-2</v>
      </c>
      <c r="T53">
        <f t="shared" si="9"/>
        <v>33</v>
      </c>
    </row>
    <row r="54" spans="1:20" x14ac:dyDescent="0.25">
      <c r="A54">
        <v>47</v>
      </c>
      <c r="B54">
        <v>48</v>
      </c>
      <c r="C54">
        <v>110</v>
      </c>
      <c r="D54">
        <v>40</v>
      </c>
      <c r="E54">
        <v>2636</v>
      </c>
      <c r="F54">
        <v>36</v>
      </c>
      <c r="G54">
        <v>27.8</v>
      </c>
      <c r="I54">
        <f t="shared" si="10"/>
        <v>47.8</v>
      </c>
      <c r="J54">
        <f t="shared" si="11"/>
        <v>110.66666666666667</v>
      </c>
      <c r="K54">
        <f t="shared" si="12"/>
        <v>1.054628224582701E-2</v>
      </c>
      <c r="P54">
        <v>3428.5</v>
      </c>
      <c r="Q54" s="1">
        <f t="shared" si="8"/>
        <v>47.247495709175055</v>
      </c>
      <c r="R54">
        <f>_xll.Interp2d(1.5,0,I$28:I145,J$28:J145,K$28:K145,N$23,O$23,T54)</f>
        <v>1.3780806681981932E-2</v>
      </c>
      <c r="T54">
        <f t="shared" si="9"/>
        <v>34</v>
      </c>
    </row>
    <row r="55" spans="1:20" x14ac:dyDescent="0.25">
      <c r="A55">
        <v>46</v>
      </c>
      <c r="B55">
        <v>39</v>
      </c>
      <c r="C55">
        <v>111</v>
      </c>
      <c r="D55">
        <v>5</v>
      </c>
      <c r="E55">
        <v>4710</v>
      </c>
      <c r="F55">
        <v>40</v>
      </c>
      <c r="G55">
        <v>51.3</v>
      </c>
      <c r="I55">
        <f t="shared" si="10"/>
        <v>46.65</v>
      </c>
      <c r="J55">
        <f t="shared" si="11"/>
        <v>111.08333333333333</v>
      </c>
      <c r="K55">
        <f t="shared" si="12"/>
        <v>1.089171974522293E-2</v>
      </c>
      <c r="P55">
        <v>3428.5</v>
      </c>
      <c r="Q55" s="1">
        <f t="shared" si="8"/>
        <v>47.268303160596972</v>
      </c>
      <c r="R55">
        <f>_xll.Interp2d(1.5,0,I$28:I146,J$28:J146,K$28:K146,N$23,O$23,T55)</f>
        <v>1.3786875648416793E-2</v>
      </c>
      <c r="T55">
        <f t="shared" si="9"/>
        <v>35</v>
      </c>
    </row>
    <row r="56" spans="1:20" x14ac:dyDescent="0.25">
      <c r="A56">
        <v>46</v>
      </c>
      <c r="B56">
        <v>26</v>
      </c>
      <c r="C56">
        <v>112</v>
      </c>
      <c r="D56">
        <v>11</v>
      </c>
      <c r="E56">
        <v>6480</v>
      </c>
      <c r="F56">
        <v>29</v>
      </c>
      <c r="G56">
        <v>89.9</v>
      </c>
      <c r="I56">
        <f t="shared" si="10"/>
        <v>46.43333333333333</v>
      </c>
      <c r="J56">
        <f t="shared" si="11"/>
        <v>112.18333333333334</v>
      </c>
      <c r="K56">
        <f t="shared" si="12"/>
        <v>1.3873456790123457E-2</v>
      </c>
      <c r="P56">
        <v>3428.5</v>
      </c>
      <c r="Q56" s="1">
        <f t="shared" si="8"/>
        <v>47.320910231431377</v>
      </c>
      <c r="R56">
        <f>_xll.Interp2d(1.5,0,I$28:I147,J$28:J147,K$28:K147,N$23,O$23,T56)</f>
        <v>1.3802219697077841E-2</v>
      </c>
      <c r="T56">
        <f t="shared" si="9"/>
        <v>36</v>
      </c>
    </row>
    <row r="57" spans="1:20" x14ac:dyDescent="0.25">
      <c r="A57">
        <v>48</v>
      </c>
      <c r="B57">
        <v>14</v>
      </c>
      <c r="C57">
        <v>111</v>
      </c>
      <c r="D57">
        <v>24</v>
      </c>
      <c r="E57">
        <v>3100</v>
      </c>
      <c r="F57">
        <v>17</v>
      </c>
      <c r="G57">
        <v>23.2</v>
      </c>
      <c r="I57">
        <f t="shared" si="10"/>
        <v>48.233333333333334</v>
      </c>
      <c r="J57">
        <f t="shared" si="11"/>
        <v>111.4</v>
      </c>
      <c r="K57">
        <f t="shared" si="12"/>
        <v>7.4838709677419353E-3</v>
      </c>
      <c r="P57">
        <v>3428.5</v>
      </c>
      <c r="Q57" s="1">
        <f t="shared" si="8"/>
        <v>47.315418906022821</v>
      </c>
      <c r="R57">
        <f>_xll.Interp2d(1.5,0,I$28:I148,J$28:J148,K$28:K148,N$23,O$23,T57)</f>
        <v>1.3800618027132221E-2</v>
      </c>
      <c r="T57">
        <f t="shared" si="9"/>
        <v>37</v>
      </c>
    </row>
    <row r="58" spans="1:20" x14ac:dyDescent="0.25">
      <c r="A58">
        <v>47</v>
      </c>
      <c r="B58">
        <v>35</v>
      </c>
      <c r="C58">
        <v>110</v>
      </c>
      <c r="D58">
        <v>15</v>
      </c>
      <c r="E58">
        <v>3130</v>
      </c>
      <c r="F58">
        <v>39</v>
      </c>
      <c r="G58">
        <v>27.7</v>
      </c>
      <c r="I58">
        <f t="shared" si="10"/>
        <v>47.583333333333336</v>
      </c>
      <c r="J58">
        <f t="shared" si="11"/>
        <v>110.25</v>
      </c>
      <c r="K58">
        <f t="shared" si="12"/>
        <v>8.8498402555910547E-3</v>
      </c>
      <c r="P58">
        <v>3428.5</v>
      </c>
      <c r="Q58" s="1">
        <f t="shared" si="8"/>
        <v>47.312867592312067</v>
      </c>
      <c r="R58">
        <f>_xll.Interp2d(1.5,0,I$28:I149,J$28:J149,K$28:K149,N$23,O$23,T58)</f>
        <v>1.3799873878463487E-2</v>
      </c>
      <c r="T58">
        <f t="shared" si="9"/>
        <v>38</v>
      </c>
    </row>
    <row r="59" spans="1:20" x14ac:dyDescent="0.25">
      <c r="A59">
        <v>47</v>
      </c>
      <c r="B59">
        <v>36</v>
      </c>
      <c r="C59">
        <v>112</v>
      </c>
      <c r="D59">
        <v>45</v>
      </c>
      <c r="E59">
        <v>4590</v>
      </c>
      <c r="F59">
        <v>40</v>
      </c>
      <c r="G59">
        <v>51.4</v>
      </c>
      <c r="I59">
        <f t="shared" si="10"/>
        <v>47.6</v>
      </c>
      <c r="J59">
        <f t="shared" si="11"/>
        <v>112.75</v>
      </c>
      <c r="K59">
        <f t="shared" si="12"/>
        <v>1.1198257080610022E-2</v>
      </c>
      <c r="P59">
        <v>3428.5</v>
      </c>
      <c r="Q59" s="1">
        <f t="shared" si="8"/>
        <v>47.318086498438255</v>
      </c>
      <c r="R59">
        <f>_xll.Interp2d(1.5,0,I$28:I150,J$28:J150,K$28:K150,N$23,O$23,T59)</f>
        <v>1.3801396091129722E-2</v>
      </c>
      <c r="T59">
        <f t="shared" si="9"/>
        <v>39</v>
      </c>
    </row>
    <row r="60" spans="1:20" x14ac:dyDescent="0.25">
      <c r="A60">
        <v>48</v>
      </c>
      <c r="B60">
        <v>58</v>
      </c>
      <c r="C60">
        <v>111</v>
      </c>
      <c r="D60">
        <v>23</v>
      </c>
      <c r="E60">
        <v>3498</v>
      </c>
      <c r="F60">
        <v>20</v>
      </c>
      <c r="G60">
        <v>25.4</v>
      </c>
      <c r="I60">
        <f t="shared" si="10"/>
        <v>48.966666666666669</v>
      </c>
      <c r="J60">
        <f t="shared" si="11"/>
        <v>111.38333333333334</v>
      </c>
      <c r="K60">
        <f t="shared" si="12"/>
        <v>7.2612921669525437E-3</v>
      </c>
      <c r="P60">
        <v>3428.5</v>
      </c>
      <c r="Q60" s="1">
        <f t="shared" si="8"/>
        <v>47.324572339417912</v>
      </c>
      <c r="R60">
        <f>_xll.Interp2d(1.5,0,I$28:I151,J$28:J151,K$28:K151,N$23,O$23,T60)</f>
        <v>1.3803287834160103E-2</v>
      </c>
      <c r="T60">
        <f t="shared" si="9"/>
        <v>40</v>
      </c>
    </row>
    <row r="61" spans="1:20" x14ac:dyDescent="0.25">
      <c r="A61">
        <v>47</v>
      </c>
      <c r="B61">
        <v>1</v>
      </c>
      <c r="C61">
        <v>108</v>
      </c>
      <c r="D61">
        <v>48</v>
      </c>
      <c r="E61">
        <v>3490</v>
      </c>
      <c r="F61">
        <v>27</v>
      </c>
      <c r="G61">
        <v>32.4</v>
      </c>
      <c r="I61">
        <f t="shared" si="10"/>
        <v>47.016666666666666</v>
      </c>
      <c r="J61">
        <f t="shared" si="11"/>
        <v>108.8</v>
      </c>
      <c r="K61">
        <f t="shared" si="12"/>
        <v>9.2836676217765042E-3</v>
      </c>
      <c r="P61">
        <v>3428.5</v>
      </c>
      <c r="Q61" s="1">
        <f t="shared" si="8"/>
        <v>47.368852052903769</v>
      </c>
      <c r="R61">
        <f>_xll.Interp2d(1.5,0,I$28:I152,J$28:J152,K$28:K152,N$23,O$23,T61)</f>
        <v>1.3816203019659842E-2</v>
      </c>
      <c r="T61">
        <f t="shared" si="9"/>
        <v>41</v>
      </c>
    </row>
    <row r="62" spans="1:20" x14ac:dyDescent="0.25">
      <c r="A62">
        <v>47</v>
      </c>
      <c r="B62">
        <v>31</v>
      </c>
      <c r="C62">
        <v>111</v>
      </c>
      <c r="D62">
        <v>18</v>
      </c>
      <c r="E62">
        <v>3353</v>
      </c>
      <c r="F62">
        <v>10</v>
      </c>
      <c r="G62">
        <v>31</v>
      </c>
      <c r="I62">
        <f t="shared" si="10"/>
        <v>47.516666666666666</v>
      </c>
      <c r="J62">
        <f t="shared" si="11"/>
        <v>111.3</v>
      </c>
      <c r="K62">
        <f t="shared" si="12"/>
        <v>9.2454518341783479E-3</v>
      </c>
      <c r="P62">
        <v>3428.5</v>
      </c>
      <c r="Q62" s="1">
        <f t="shared" si="8"/>
        <v>47.38283387522857</v>
      </c>
      <c r="R62">
        <f>_xll.Interp2d(1.5,0,I$28:I153,J$28:J153,K$28:K153,N$23,O$23,T62)</f>
        <v>1.3820281136132002E-2</v>
      </c>
      <c r="T62">
        <f t="shared" si="9"/>
        <v>42</v>
      </c>
    </row>
    <row r="63" spans="1:20" x14ac:dyDescent="0.25">
      <c r="A63">
        <v>47</v>
      </c>
      <c r="B63">
        <v>28</v>
      </c>
      <c r="C63">
        <v>111</v>
      </c>
      <c r="D63">
        <v>22</v>
      </c>
      <c r="E63">
        <v>3664</v>
      </c>
      <c r="F63">
        <v>49</v>
      </c>
      <c r="G63">
        <v>24.1</v>
      </c>
      <c r="I63">
        <f t="shared" si="10"/>
        <v>47.466666666666669</v>
      </c>
      <c r="J63">
        <f t="shared" si="11"/>
        <v>111.36666666666666</v>
      </c>
      <c r="K63">
        <f t="shared" si="12"/>
        <v>6.5775109170305678E-3</v>
      </c>
      <c r="P63">
        <v>3428.5</v>
      </c>
      <c r="Q63" s="1">
        <f t="shared" si="8"/>
        <v>47.375973646392552</v>
      </c>
      <c r="R63">
        <f>_xll.Interp2d(1.5,0,I$28:I154,J$28:J154,K$28:K154,N$23,O$23,T63)</f>
        <v>1.3818280194368544E-2</v>
      </c>
      <c r="T63">
        <f t="shared" si="9"/>
        <v>43</v>
      </c>
    </row>
    <row r="64" spans="1:20" x14ac:dyDescent="0.25">
      <c r="A64">
        <v>46</v>
      </c>
      <c r="B64">
        <v>25</v>
      </c>
      <c r="C64">
        <v>109</v>
      </c>
      <c r="D64">
        <v>49</v>
      </c>
      <c r="E64">
        <v>4162</v>
      </c>
      <c r="F64">
        <v>41</v>
      </c>
      <c r="G64">
        <v>28.6</v>
      </c>
      <c r="I64">
        <f t="shared" si="10"/>
        <v>46.416666666666664</v>
      </c>
      <c r="J64">
        <f t="shared" si="11"/>
        <v>109.81666666666666</v>
      </c>
      <c r="K64">
        <f t="shared" si="12"/>
        <v>6.871696299855839E-3</v>
      </c>
      <c r="P64">
        <v>3428.5</v>
      </c>
      <c r="Q64" s="1">
        <f t="shared" si="8"/>
        <v>47.368231556588754</v>
      </c>
      <c r="R64">
        <f>_xll.Interp2d(1.5,0,I$28:I155,J$28:J155,K$28:K155,N$23,O$23,T64)</f>
        <v>1.3816022037797507E-2</v>
      </c>
      <c r="T64">
        <f t="shared" si="9"/>
        <v>44</v>
      </c>
    </row>
    <row r="65" spans="1:20" x14ac:dyDescent="0.25">
      <c r="A65">
        <v>48</v>
      </c>
      <c r="B65">
        <v>32</v>
      </c>
      <c r="C65">
        <v>109</v>
      </c>
      <c r="D65">
        <v>45</v>
      </c>
      <c r="E65">
        <v>2585</v>
      </c>
      <c r="F65">
        <v>35</v>
      </c>
      <c r="G65">
        <v>46.8</v>
      </c>
      <c r="I65">
        <f t="shared" si="10"/>
        <v>48.533333333333331</v>
      </c>
      <c r="J65">
        <f t="shared" si="11"/>
        <v>109.75</v>
      </c>
      <c r="K65">
        <f t="shared" si="12"/>
        <v>1.8104448742746613E-2</v>
      </c>
      <c r="P65">
        <v>3428.5</v>
      </c>
      <c r="Q65" s="1">
        <f t="shared" si="8"/>
        <v>47.365797398465489</v>
      </c>
      <c r="R65">
        <f>_xll.Interp2d(1.5,0,I$28:I156,J$28:J156,K$28:K156,N$23,O$23,T65)</f>
        <v>1.3815312060220356E-2</v>
      </c>
      <c r="T65">
        <f t="shared" si="9"/>
        <v>45</v>
      </c>
    </row>
    <row r="66" spans="1:20" x14ac:dyDescent="0.25">
      <c r="A66">
        <v>46</v>
      </c>
      <c r="B66">
        <v>36</v>
      </c>
      <c r="C66">
        <v>111</v>
      </c>
      <c r="D66">
        <v>57</v>
      </c>
      <c r="E66">
        <v>3828</v>
      </c>
      <c r="F66">
        <v>47</v>
      </c>
      <c r="G66">
        <v>25.5</v>
      </c>
      <c r="I66">
        <f t="shared" si="10"/>
        <v>46.6</v>
      </c>
      <c r="J66">
        <f t="shared" si="11"/>
        <v>111.95</v>
      </c>
      <c r="K66">
        <f t="shared" si="12"/>
        <v>6.6614420062695925E-3</v>
      </c>
      <c r="P66">
        <v>3428.5</v>
      </c>
      <c r="Q66" s="1">
        <f t="shared" si="8"/>
        <v>47.340517716126676</v>
      </c>
      <c r="R66">
        <f>_xll.Interp2d(1.5,0,I$28:I157,J$28:J157,K$28:K157,N$23,O$23,T66)</f>
        <v>1.380793866592582E-2</v>
      </c>
      <c r="T66">
        <f t="shared" si="9"/>
        <v>46</v>
      </c>
    </row>
    <row r="67" spans="1:20" x14ac:dyDescent="0.25">
      <c r="A67">
        <v>47</v>
      </c>
      <c r="B67">
        <v>38</v>
      </c>
      <c r="C67">
        <v>110</v>
      </c>
      <c r="D67">
        <v>40</v>
      </c>
      <c r="E67">
        <v>3600</v>
      </c>
      <c r="F67">
        <v>26</v>
      </c>
      <c r="G67">
        <v>32.200000000000003</v>
      </c>
      <c r="I67">
        <f t="shared" si="10"/>
        <v>47.633333333333333</v>
      </c>
      <c r="J67">
        <f t="shared" si="11"/>
        <v>110.66666666666667</v>
      </c>
      <c r="K67">
        <f t="shared" si="12"/>
        <v>8.9444444444444458E-3</v>
      </c>
      <c r="P67">
        <v>3428.5</v>
      </c>
      <c r="Q67" s="1">
        <f t="shared" si="8"/>
        <v>47.540447799286596</v>
      </c>
      <c r="R67">
        <f>_xll.Interp2d(1.5,0,I$28:I158,J$28:J158,K$28:K158,N$23,O$23,T67)</f>
        <v>1.3866252821725709E-2</v>
      </c>
      <c r="T67">
        <f t="shared" si="9"/>
        <v>47</v>
      </c>
    </row>
    <row r="68" spans="1:20" x14ac:dyDescent="0.25">
      <c r="A68">
        <v>47</v>
      </c>
      <c r="B68">
        <v>0</v>
      </c>
      <c r="C68">
        <v>109</v>
      </c>
      <c r="D68">
        <v>52</v>
      </c>
      <c r="E68">
        <v>4081</v>
      </c>
      <c r="F68">
        <v>14</v>
      </c>
      <c r="G68">
        <v>67.099999999999994</v>
      </c>
      <c r="I68">
        <f t="shared" si="10"/>
        <v>47</v>
      </c>
      <c r="J68">
        <f t="shared" si="11"/>
        <v>109.86666666666666</v>
      </c>
      <c r="K68">
        <f t="shared" si="12"/>
        <v>1.6442048517520215E-2</v>
      </c>
      <c r="P68">
        <v>3428.5</v>
      </c>
      <c r="Q68" s="1">
        <f t="shared" si="8"/>
        <v>47.544327656594753</v>
      </c>
      <c r="R68">
        <f>_xll.Interp2d(1.5,0,I$28:I159,J$28:J159,K$28:K159,N$23,O$23,T68)</f>
        <v>1.3867384470349936E-2</v>
      </c>
      <c r="T68">
        <f t="shared" si="9"/>
        <v>48</v>
      </c>
    </row>
    <row r="69" spans="1:20" x14ac:dyDescent="0.25">
      <c r="A69">
        <v>48</v>
      </c>
      <c r="B69">
        <v>49</v>
      </c>
      <c r="C69">
        <v>108</v>
      </c>
      <c r="D69">
        <v>48</v>
      </c>
      <c r="E69">
        <v>3351</v>
      </c>
      <c r="F69">
        <v>21</v>
      </c>
      <c r="G69">
        <v>55</v>
      </c>
      <c r="I69">
        <f t="shared" si="10"/>
        <v>48.81666666666667</v>
      </c>
      <c r="J69">
        <f t="shared" si="11"/>
        <v>108.8</v>
      </c>
      <c r="K69">
        <f t="shared" si="12"/>
        <v>1.6413011041480154E-2</v>
      </c>
      <c r="P69">
        <v>3428.5</v>
      </c>
      <c r="Q69" s="1">
        <f t="shared" si="8"/>
        <v>47.544918346597576</v>
      </c>
      <c r="R69">
        <f>_xll.Interp2d(1.5,0,I$28:I160,J$28:J160,K$28:K160,N$23,O$23,T69)</f>
        <v>1.3867556758523429E-2</v>
      </c>
      <c r="T69">
        <f t="shared" si="9"/>
        <v>49</v>
      </c>
    </row>
    <row r="70" spans="1:20" x14ac:dyDescent="0.25">
      <c r="A70">
        <v>46</v>
      </c>
      <c r="B70">
        <v>59</v>
      </c>
      <c r="C70">
        <v>112</v>
      </c>
      <c r="D70">
        <v>0</v>
      </c>
      <c r="E70">
        <v>3487</v>
      </c>
      <c r="F70">
        <v>28</v>
      </c>
      <c r="G70">
        <v>18.3</v>
      </c>
      <c r="I70">
        <f t="shared" si="10"/>
        <v>46.983333333333334</v>
      </c>
      <c r="J70">
        <f t="shared" si="11"/>
        <v>112</v>
      </c>
      <c r="K70">
        <f t="shared" si="12"/>
        <v>5.2480642386005163E-3</v>
      </c>
      <c r="P70">
        <v>3428.5</v>
      </c>
      <c r="Q70" s="1">
        <f t="shared" si="8"/>
        <v>47.545241911615946</v>
      </c>
      <c r="R70">
        <f>_xll.Interp2d(1.5,0,I$28:I161,J$28:J161,K$28:K161,N$23,O$23,T70)</f>
        <v>1.3867651133619934E-2</v>
      </c>
      <c r="T70">
        <f t="shared" si="9"/>
        <v>50</v>
      </c>
    </row>
    <row r="71" spans="1:20" x14ac:dyDescent="0.25">
      <c r="A71">
        <v>48</v>
      </c>
      <c r="B71">
        <v>33</v>
      </c>
      <c r="C71">
        <v>110</v>
      </c>
      <c r="D71">
        <v>46</v>
      </c>
      <c r="E71">
        <v>3325</v>
      </c>
      <c r="F71">
        <v>25</v>
      </c>
      <c r="G71">
        <v>32.9</v>
      </c>
      <c r="I71">
        <f t="shared" si="10"/>
        <v>48.55</v>
      </c>
      <c r="J71">
        <f t="shared" si="11"/>
        <v>110.76666666666667</v>
      </c>
      <c r="K71">
        <f t="shared" si="12"/>
        <v>9.8947368421052635E-3</v>
      </c>
      <c r="P71">
        <v>3428.5</v>
      </c>
      <c r="Q71" s="1">
        <f t="shared" si="8"/>
        <v>47.5368773747539</v>
      </c>
      <c r="R71">
        <f>_xll.Interp2d(1.5,0,I$28:I162,J$28:J162,K$28:K162,N$23,O$23,T71)</f>
        <v>1.3865211426207932E-2</v>
      </c>
      <c r="T71">
        <f t="shared" si="9"/>
        <v>51</v>
      </c>
    </row>
    <row r="72" spans="1:20" x14ac:dyDescent="0.25">
      <c r="A72">
        <v>48</v>
      </c>
      <c r="B72">
        <v>31</v>
      </c>
      <c r="C72">
        <v>110</v>
      </c>
      <c r="D72">
        <v>6</v>
      </c>
      <c r="E72">
        <v>2860</v>
      </c>
      <c r="F72">
        <v>37</v>
      </c>
      <c r="G72">
        <v>37.299999999999997</v>
      </c>
      <c r="I72">
        <f t="shared" si="10"/>
        <v>48.516666666666666</v>
      </c>
      <c r="J72">
        <f t="shared" si="11"/>
        <v>110.1</v>
      </c>
      <c r="K72">
        <f t="shared" si="12"/>
        <v>1.3041958041958041E-2</v>
      </c>
      <c r="P72">
        <v>3428.5</v>
      </c>
      <c r="Q72" s="1">
        <f t="shared" si="8"/>
        <v>47.540028589190541</v>
      </c>
      <c r="R72">
        <f>_xll.Interp2d(1.5,0,I$28:I163,J$28:J163,K$28:K163,N$23,O$23,T72)</f>
        <v>1.3866130549567025E-2</v>
      </c>
      <c r="T72">
        <f t="shared" si="9"/>
        <v>52</v>
      </c>
    </row>
    <row r="73" spans="1:20" x14ac:dyDescent="0.25">
      <c r="A73">
        <v>47</v>
      </c>
      <c r="B73">
        <v>2</v>
      </c>
      <c r="C73">
        <v>109</v>
      </c>
      <c r="D73">
        <v>28</v>
      </c>
      <c r="E73">
        <v>4145</v>
      </c>
      <c r="F73">
        <v>51</v>
      </c>
      <c r="G73">
        <v>52.3</v>
      </c>
      <c r="I73">
        <f t="shared" si="10"/>
        <v>47.033333333333331</v>
      </c>
      <c r="J73">
        <f t="shared" si="11"/>
        <v>109.46666666666667</v>
      </c>
      <c r="K73">
        <f t="shared" si="12"/>
        <v>1.2617611580217129E-2</v>
      </c>
      <c r="P73">
        <v>3428.5</v>
      </c>
      <c r="Q73" s="1">
        <f t="shared" si="8"/>
        <v>47.541052203405449</v>
      </c>
      <c r="R73">
        <f>_xll.Interp2d(1.5,0,I$28:I164,J$28:J164,K$28:K164,N$23,O$23,T73)</f>
        <v>1.3866429109933047E-2</v>
      </c>
      <c r="T73">
        <f t="shared" si="9"/>
        <v>53</v>
      </c>
    </row>
    <row r="74" spans="1:20" x14ac:dyDescent="0.25">
      <c r="A74">
        <v>47</v>
      </c>
      <c r="B74">
        <v>56</v>
      </c>
      <c r="C74">
        <v>110</v>
      </c>
      <c r="D74">
        <v>31</v>
      </c>
      <c r="E74">
        <v>2580</v>
      </c>
      <c r="F74">
        <v>41</v>
      </c>
      <c r="G74">
        <v>32</v>
      </c>
      <c r="I74">
        <f t="shared" si="10"/>
        <v>47.93333333333333</v>
      </c>
      <c r="J74">
        <f t="shared" si="11"/>
        <v>110.51666666666667</v>
      </c>
      <c r="K74">
        <f t="shared" si="12"/>
        <v>1.2403100775193798E-2</v>
      </c>
      <c r="P74">
        <v>3428.5</v>
      </c>
      <c r="Q74" s="1">
        <f t="shared" si="8"/>
        <v>47.557048484258985</v>
      </c>
      <c r="R74">
        <f>_xll.Interp2d(1.5,0,I$28:I165,J$28:J165,K$28:K165,N$23,O$23,T74)</f>
        <v>1.387109478905031E-2</v>
      </c>
      <c r="T74">
        <f t="shared" si="9"/>
        <v>54</v>
      </c>
    </row>
    <row r="75" spans="1:20" x14ac:dyDescent="0.25">
      <c r="A75">
        <v>48</v>
      </c>
      <c r="B75">
        <v>15</v>
      </c>
      <c r="C75">
        <v>110</v>
      </c>
      <c r="D75">
        <v>12</v>
      </c>
      <c r="E75">
        <v>2762</v>
      </c>
      <c r="F75">
        <v>10</v>
      </c>
      <c r="G75">
        <v>73.8</v>
      </c>
      <c r="I75">
        <f t="shared" si="10"/>
        <v>48.25</v>
      </c>
      <c r="J75">
        <f t="shared" si="11"/>
        <v>110.2</v>
      </c>
      <c r="K75">
        <f t="shared" si="12"/>
        <v>2.671976828385228E-2</v>
      </c>
      <c r="P75">
        <v>3428.5</v>
      </c>
      <c r="Q75" s="1">
        <f t="shared" si="8"/>
        <v>47.553919170270525</v>
      </c>
      <c r="R75">
        <f>_xll.Interp2d(1.5,0,I$28:I166,J$28:J166,K$28:K166,N$23,O$23,T75)</f>
        <v>1.3870182053455016E-2</v>
      </c>
      <c r="T75">
        <f t="shared" si="9"/>
        <v>55</v>
      </c>
    </row>
    <row r="76" spans="1:20" x14ac:dyDescent="0.25">
      <c r="A76">
        <v>46</v>
      </c>
      <c r="B76">
        <v>22</v>
      </c>
      <c r="C76">
        <v>110</v>
      </c>
      <c r="D76">
        <v>42</v>
      </c>
      <c r="E76">
        <v>5804</v>
      </c>
      <c r="F76">
        <v>11</v>
      </c>
      <c r="G76">
        <v>101.9</v>
      </c>
      <c r="I76">
        <f t="shared" si="10"/>
        <v>46.366666666666667</v>
      </c>
      <c r="J76">
        <f t="shared" si="11"/>
        <v>110.7</v>
      </c>
      <c r="K76">
        <f t="shared" si="12"/>
        <v>1.7556857339765679E-2</v>
      </c>
      <c r="P76">
        <v>3428.5</v>
      </c>
      <c r="Q76" s="1">
        <f t="shared" si="8"/>
        <v>47.574561101265097</v>
      </c>
      <c r="R76">
        <f>_xll.Interp2d(1.5,0,I$28:I167,J$28:J167,K$28:K167,N$23,O$23,T76)</f>
        <v>1.387620274209278E-2</v>
      </c>
      <c r="T76">
        <f t="shared" si="9"/>
        <v>56</v>
      </c>
    </row>
    <row r="77" spans="1:20" x14ac:dyDescent="0.25">
      <c r="A77">
        <v>46</v>
      </c>
      <c r="B77">
        <v>30</v>
      </c>
      <c r="C77">
        <v>110</v>
      </c>
      <c r="D77">
        <v>20</v>
      </c>
      <c r="E77">
        <v>4800</v>
      </c>
      <c r="F77">
        <v>37</v>
      </c>
      <c r="G77">
        <v>41.1</v>
      </c>
      <c r="I77">
        <f t="shared" si="10"/>
        <v>46.5</v>
      </c>
      <c r="J77">
        <f t="shared" si="11"/>
        <v>110.33333333333333</v>
      </c>
      <c r="K77">
        <f t="shared" si="12"/>
        <v>8.5625000000000007E-3</v>
      </c>
      <c r="P77">
        <v>3428.5</v>
      </c>
      <c r="Q77" s="1">
        <f t="shared" si="8"/>
        <v>47.576348983716166</v>
      </c>
      <c r="R77">
        <f>_xll.Interp2d(1.5,0,I$28:I168,J$28:J168,K$28:K168,N$23,O$23,T77)</f>
        <v>1.3876724218671772E-2</v>
      </c>
      <c r="T77">
        <f t="shared" si="9"/>
        <v>57</v>
      </c>
    </row>
    <row r="78" spans="1:20" x14ac:dyDescent="0.25">
      <c r="A78">
        <v>46</v>
      </c>
      <c r="B78">
        <v>36</v>
      </c>
      <c r="C78">
        <v>107</v>
      </c>
      <c r="D78">
        <v>52</v>
      </c>
      <c r="E78">
        <v>2920</v>
      </c>
      <c r="F78">
        <v>43</v>
      </c>
      <c r="G78">
        <v>38.200000000000003</v>
      </c>
      <c r="I78">
        <f t="shared" si="10"/>
        <v>46.6</v>
      </c>
      <c r="J78">
        <f t="shared" si="11"/>
        <v>107.86666666666666</v>
      </c>
      <c r="K78">
        <f t="shared" si="12"/>
        <v>1.3082191780821919E-2</v>
      </c>
      <c r="P78">
        <v>3428.5</v>
      </c>
      <c r="Q78" s="1">
        <f t="shared" si="8"/>
        <v>47.582200841772334</v>
      </c>
      <c r="R78">
        <f>_xll.Interp2d(1.5,0,I$28:I169,J$28:J169,K$28:K169,N$23,O$23,T78)</f>
        <v>1.3878431046163726E-2</v>
      </c>
      <c r="T78">
        <f t="shared" si="9"/>
        <v>58</v>
      </c>
    </row>
    <row r="79" spans="1:20" x14ac:dyDescent="0.25">
      <c r="A79">
        <v>47</v>
      </c>
      <c r="B79">
        <v>3</v>
      </c>
      <c r="C79">
        <v>109</v>
      </c>
      <c r="D79">
        <v>57</v>
      </c>
      <c r="E79">
        <v>4300</v>
      </c>
      <c r="F79">
        <v>20</v>
      </c>
      <c r="G79">
        <v>73.900000000000006</v>
      </c>
      <c r="I79">
        <f t="shared" si="10"/>
        <v>47.05</v>
      </c>
      <c r="J79">
        <f t="shared" si="11"/>
        <v>109.95</v>
      </c>
      <c r="K79">
        <f t="shared" si="12"/>
        <v>1.7186046511627907E-2</v>
      </c>
      <c r="P79">
        <v>3428.5</v>
      </c>
      <c r="Q79" s="1">
        <f t="shared" si="8"/>
        <v>47.571592770599345</v>
      </c>
      <c r="R79">
        <f>_xll.Interp2d(1.5,0,I$28:I170,J$28:J170,K$28:K170,N$23,O$23,T79)</f>
        <v>1.3875336960944829E-2</v>
      </c>
      <c r="T79">
        <f t="shared" si="9"/>
        <v>59</v>
      </c>
    </row>
    <row r="80" spans="1:20" x14ac:dyDescent="0.25">
      <c r="A80">
        <v>45</v>
      </c>
      <c r="B80">
        <v>13</v>
      </c>
      <c r="C80">
        <v>110</v>
      </c>
      <c r="D80">
        <v>14</v>
      </c>
      <c r="E80">
        <v>8850</v>
      </c>
      <c r="F80">
        <v>21</v>
      </c>
      <c r="G80">
        <v>193.5</v>
      </c>
      <c r="I80">
        <f t="shared" si="10"/>
        <v>45.216666666666669</v>
      </c>
      <c r="J80">
        <f t="shared" si="11"/>
        <v>110.23333333333333</v>
      </c>
      <c r="K80">
        <f t="shared" si="12"/>
        <v>2.1864406779661016E-2</v>
      </c>
      <c r="P80">
        <v>3428.5</v>
      </c>
      <c r="Q80" s="1">
        <f t="shared" si="8"/>
        <v>47.571153530562576</v>
      </c>
      <c r="R80">
        <f>_xll.Interp2d(1.5,0,I$28:I171,J$28:J171,K$28:K171,N$23,O$23,T80)</f>
        <v>1.3875208846598389E-2</v>
      </c>
      <c r="T80">
        <f t="shared" si="9"/>
        <v>60</v>
      </c>
    </row>
    <row r="81" spans="1:20" x14ac:dyDescent="0.25">
      <c r="A81">
        <v>47</v>
      </c>
      <c r="B81">
        <v>55</v>
      </c>
      <c r="C81">
        <v>112</v>
      </c>
      <c r="D81">
        <v>49</v>
      </c>
      <c r="E81">
        <v>6400</v>
      </c>
      <c r="F81">
        <v>33</v>
      </c>
      <c r="G81">
        <v>209.9</v>
      </c>
      <c r="I81">
        <f t="shared" si="10"/>
        <v>47.916666666666664</v>
      </c>
      <c r="J81">
        <f t="shared" si="11"/>
        <v>112.81666666666666</v>
      </c>
      <c r="K81">
        <f t="shared" si="12"/>
        <v>3.2796875000000003E-2</v>
      </c>
      <c r="P81">
        <v>3428.5</v>
      </c>
      <c r="Q81" s="1">
        <f t="shared" si="8"/>
        <v>47.570130844587666</v>
      </c>
      <c r="R81">
        <f>_xll.Interp2d(1.5,0,I$28:I172,J$28:J172,K$28:K172,N$23,O$23,T81)</f>
        <v>1.3874910556974672E-2</v>
      </c>
      <c r="T81">
        <f t="shared" si="9"/>
        <v>61</v>
      </c>
    </row>
    <row r="82" spans="1:20" x14ac:dyDescent="0.25">
      <c r="A82">
        <v>47</v>
      </c>
      <c r="B82">
        <v>2</v>
      </c>
      <c r="C82">
        <v>110</v>
      </c>
      <c r="D82">
        <v>46</v>
      </c>
      <c r="E82">
        <v>5230</v>
      </c>
      <c r="F82">
        <v>24</v>
      </c>
      <c r="G82">
        <v>72.7</v>
      </c>
      <c r="I82">
        <f t="shared" si="10"/>
        <v>47.033333333333331</v>
      </c>
      <c r="J82">
        <f t="shared" si="11"/>
        <v>110.76666666666667</v>
      </c>
      <c r="K82">
        <f t="shared" si="12"/>
        <v>1.3900573613766731E-2</v>
      </c>
      <c r="P82">
        <v>3428.5</v>
      </c>
      <c r="Q82" s="1">
        <f t="shared" si="8"/>
        <v>47.56852226347938</v>
      </c>
      <c r="R82">
        <f>_xll.Interp2d(1.5,0,I$28:I173,J$28:J173,K$28:K173,N$23,O$23,T82)</f>
        <v>1.3874441377710187E-2</v>
      </c>
      <c r="T82">
        <f t="shared" si="9"/>
        <v>62</v>
      </c>
    </row>
    <row r="83" spans="1:20" x14ac:dyDescent="0.25">
      <c r="A83">
        <v>46</v>
      </c>
      <c r="B83">
        <v>34</v>
      </c>
      <c r="C83">
        <v>111</v>
      </c>
      <c r="D83">
        <v>16</v>
      </c>
      <c r="E83">
        <v>6650</v>
      </c>
      <c r="F83">
        <v>23</v>
      </c>
      <c r="G83">
        <v>128.19999999999999</v>
      </c>
      <c r="I83">
        <f t="shared" si="10"/>
        <v>46.56666666666667</v>
      </c>
      <c r="J83">
        <f t="shared" si="11"/>
        <v>111.26666666666667</v>
      </c>
      <c r="K83">
        <f t="shared" si="12"/>
        <v>1.9278195488721804E-2</v>
      </c>
      <c r="P83">
        <v>3428.5</v>
      </c>
      <c r="Q83" s="1">
        <f t="shared" si="8"/>
        <v>47.56666042080623</v>
      </c>
      <c r="R83">
        <f>_xll.Interp2d(1.5,0,I$28:I174,J$28:J174,K$28:K174,N$23,O$23,T83)</f>
        <v>1.3873898328950337E-2</v>
      </c>
      <c r="T83">
        <f t="shared" si="9"/>
        <v>63</v>
      </c>
    </row>
    <row r="84" spans="1:20" x14ac:dyDescent="0.25">
      <c r="A84">
        <v>48</v>
      </c>
      <c r="B84">
        <v>18</v>
      </c>
      <c r="C84">
        <v>113</v>
      </c>
      <c r="D84">
        <v>19</v>
      </c>
      <c r="E84">
        <v>5930</v>
      </c>
      <c r="F84">
        <v>25</v>
      </c>
      <c r="G84">
        <v>265</v>
      </c>
      <c r="I84">
        <f t="shared" si="10"/>
        <v>48.3</v>
      </c>
      <c r="J84">
        <f t="shared" si="11"/>
        <v>113.31666666666666</v>
      </c>
      <c r="K84">
        <f t="shared" si="12"/>
        <v>4.4688026981450253E-2</v>
      </c>
      <c r="P84">
        <v>3428.5</v>
      </c>
      <c r="Q84" s="1">
        <f t="shared" si="8"/>
        <v>47.568699794510437</v>
      </c>
      <c r="R84">
        <f>_xll.Interp2d(1.5,0,I$28:I175,J$28:J175,K$28:K175,N$23,O$23,T84)</f>
        <v>1.3874493158673016E-2</v>
      </c>
      <c r="T84">
        <f t="shared" si="9"/>
        <v>64</v>
      </c>
    </row>
    <row r="85" spans="1:20" x14ac:dyDescent="0.25">
      <c r="A85">
        <v>46</v>
      </c>
      <c r="B85">
        <v>6</v>
      </c>
      <c r="C85">
        <v>110</v>
      </c>
      <c r="D85">
        <v>28</v>
      </c>
      <c r="E85">
        <v>6500</v>
      </c>
      <c r="F85">
        <v>25</v>
      </c>
      <c r="G85">
        <v>69.8</v>
      </c>
      <c r="I85">
        <f t="shared" si="10"/>
        <v>46.1</v>
      </c>
      <c r="J85">
        <f t="shared" si="11"/>
        <v>110.46666666666667</v>
      </c>
      <c r="K85">
        <f t="shared" si="12"/>
        <v>1.0738461538461539E-2</v>
      </c>
      <c r="P85">
        <v>3428.5</v>
      </c>
      <c r="Q85" s="1">
        <f t="shared" si="8"/>
        <v>47.57286369625043</v>
      </c>
      <c r="R85">
        <f>_xll.Interp2d(1.5,0,I$28:I176,J$28:J176,K$28:K176,N$23,O$23,T85)</f>
        <v>1.3875707655315862E-2</v>
      </c>
      <c r="T85">
        <f t="shared" si="9"/>
        <v>65</v>
      </c>
    </row>
    <row r="86" spans="1:20" x14ac:dyDescent="0.25">
      <c r="A86">
        <v>47</v>
      </c>
      <c r="B86">
        <v>39</v>
      </c>
      <c r="C86">
        <v>111</v>
      </c>
      <c r="D86">
        <v>35</v>
      </c>
      <c r="E86">
        <v>3750</v>
      </c>
      <c r="F86">
        <v>46</v>
      </c>
      <c r="G86">
        <v>23.3</v>
      </c>
      <c r="I86">
        <f t="shared" si="10"/>
        <v>47.65</v>
      </c>
      <c r="J86">
        <f t="shared" si="11"/>
        <v>111.58333333333333</v>
      </c>
      <c r="K86">
        <f t="shared" si="12"/>
        <v>6.2133333333333337E-3</v>
      </c>
      <c r="P86">
        <v>3428.5</v>
      </c>
      <c r="Q86" s="1">
        <f t="shared" si="8"/>
        <v>47.573774193699897</v>
      </c>
      <c r="R86">
        <f>_xll.Interp2d(1.5,0,I$28:I177,J$28:J177,K$28:K177,N$23,O$23,T86)</f>
        <v>1.3875973222604608E-2</v>
      </c>
      <c r="T86">
        <f t="shared" si="9"/>
        <v>66</v>
      </c>
    </row>
    <row r="87" spans="1:20" x14ac:dyDescent="0.25">
      <c r="A87">
        <v>47</v>
      </c>
      <c r="B87">
        <v>17</v>
      </c>
      <c r="C87">
        <v>110</v>
      </c>
      <c r="D87">
        <v>44</v>
      </c>
      <c r="E87">
        <v>4215</v>
      </c>
      <c r="F87">
        <v>30</v>
      </c>
      <c r="G87">
        <v>91.8</v>
      </c>
      <c r="I87">
        <f t="shared" si="10"/>
        <v>47.283333333333331</v>
      </c>
      <c r="J87">
        <f t="shared" si="11"/>
        <v>110.73333333333333</v>
      </c>
      <c r="K87">
        <f t="shared" si="12"/>
        <v>2.177935943060498E-2</v>
      </c>
      <c r="P87">
        <v>3428.5</v>
      </c>
      <c r="Q87" s="1">
        <f t="shared" si="8"/>
        <v>47.569972093107559</v>
      </c>
      <c r="R87">
        <f>_xll.Interp2d(1.5,0,I$28:I178,J$28:J178,K$28:K178,N$23,O$23,T87)</f>
        <v>1.3874864253494986E-2</v>
      </c>
      <c r="T87">
        <f t="shared" si="9"/>
        <v>67</v>
      </c>
    </row>
    <row r="88" spans="1:20" x14ac:dyDescent="0.25">
      <c r="A88">
        <v>46</v>
      </c>
      <c r="B88">
        <v>21</v>
      </c>
      <c r="C88">
        <v>112</v>
      </c>
      <c r="D88">
        <v>15</v>
      </c>
      <c r="E88">
        <v>8000</v>
      </c>
      <c r="F88">
        <v>34</v>
      </c>
      <c r="G88">
        <v>147.5</v>
      </c>
      <c r="I88">
        <f t="shared" si="10"/>
        <v>46.35</v>
      </c>
      <c r="J88">
        <f t="shared" si="11"/>
        <v>112.25</v>
      </c>
      <c r="K88">
        <f t="shared" si="12"/>
        <v>1.8437499999999999E-2</v>
      </c>
      <c r="P88">
        <v>3428.5</v>
      </c>
      <c r="Q88" s="1">
        <f t="shared" ref="Q88:Q91" si="13">R88*P88</f>
        <v>47.570957548194926</v>
      </c>
      <c r="R88">
        <f>_xll.Interp2d(1.5,0,I$28:I179,J$28:J179,K$28:K179,N$23,O$23,T88)</f>
        <v>1.3875151683883601E-2</v>
      </c>
      <c r="T88">
        <f t="shared" si="9"/>
        <v>68</v>
      </c>
    </row>
    <row r="89" spans="1:20" x14ac:dyDescent="0.25">
      <c r="A89">
        <v>48</v>
      </c>
      <c r="B89">
        <v>10</v>
      </c>
      <c r="C89">
        <v>109</v>
      </c>
      <c r="D89">
        <v>38</v>
      </c>
      <c r="E89">
        <v>4700</v>
      </c>
      <c r="F89">
        <v>34</v>
      </c>
      <c r="G89">
        <v>61.7</v>
      </c>
      <c r="I89">
        <f t="shared" si="10"/>
        <v>48.166666666666664</v>
      </c>
      <c r="J89">
        <f t="shared" si="11"/>
        <v>109.63333333333334</v>
      </c>
      <c r="K89">
        <f t="shared" si="12"/>
        <v>1.3127659574468086E-2</v>
      </c>
      <c r="P89">
        <v>3428.5</v>
      </c>
      <c r="Q89" s="1">
        <f t="shared" si="13"/>
        <v>47.570036318868219</v>
      </c>
      <c r="R89">
        <f>_xll.Interp2d(1.5,0,I$28:I180,J$28:J180,K$28:K180,N$23,O$23,T89)</f>
        <v>1.387488298639878E-2</v>
      </c>
      <c r="T89">
        <f t="shared" ref="T89:T91" si="14">T88+1</f>
        <v>69</v>
      </c>
    </row>
    <row r="90" spans="1:20" x14ac:dyDescent="0.25">
      <c r="A90">
        <v>47</v>
      </c>
      <c r="B90">
        <v>11</v>
      </c>
      <c r="C90">
        <v>112</v>
      </c>
      <c r="D90">
        <v>17</v>
      </c>
      <c r="E90">
        <v>4200</v>
      </c>
      <c r="F90">
        <v>17</v>
      </c>
      <c r="G90">
        <v>86</v>
      </c>
      <c r="I90">
        <f t="shared" si="10"/>
        <v>47.18333333333333</v>
      </c>
      <c r="J90">
        <f t="shared" si="11"/>
        <v>112.28333333333333</v>
      </c>
      <c r="K90">
        <f t="shared" si="12"/>
        <v>2.0476190476190478E-2</v>
      </c>
      <c r="P90">
        <v>3428.5</v>
      </c>
      <c r="Q90" s="1">
        <f t="shared" si="13"/>
        <v>47.570092635589702</v>
      </c>
      <c r="R90">
        <f>_xll.Interp2d(1.5,0,I$28:I181,J$28:J181,K$28:K181,N$23,O$23,T90)</f>
        <v>1.3874899412451423E-2</v>
      </c>
      <c r="T90">
        <f t="shared" si="14"/>
        <v>70</v>
      </c>
    </row>
    <row r="91" spans="1:20" x14ac:dyDescent="0.25">
      <c r="A91">
        <v>46</v>
      </c>
      <c r="B91">
        <v>26</v>
      </c>
      <c r="C91">
        <v>108</v>
      </c>
      <c r="D91">
        <v>32</v>
      </c>
      <c r="E91">
        <v>3227</v>
      </c>
      <c r="F91">
        <v>21</v>
      </c>
      <c r="G91">
        <v>21.2</v>
      </c>
      <c r="I91">
        <f t="shared" si="10"/>
        <v>46.43333333333333</v>
      </c>
      <c r="J91">
        <f t="shared" si="11"/>
        <v>108.53333333333333</v>
      </c>
      <c r="K91">
        <f t="shared" si="12"/>
        <v>6.5695692593740317E-3</v>
      </c>
      <c r="P91">
        <v>3428.5</v>
      </c>
      <c r="Q91" s="1">
        <f t="shared" si="13"/>
        <v>47.569916298936356</v>
      </c>
      <c r="R91">
        <f>_xll.Interp2d(1.5,0,I$28:I182,J$28:J182,K$28:K182,N$23,O$23,T91)</f>
        <v>1.3874847979856018E-2</v>
      </c>
      <c r="T91">
        <f t="shared" si="14"/>
        <v>71</v>
      </c>
    </row>
    <row r="92" spans="1:20" x14ac:dyDescent="0.25">
      <c r="A92">
        <v>47</v>
      </c>
      <c r="B92">
        <v>25</v>
      </c>
      <c r="C92">
        <v>108</v>
      </c>
      <c r="D92">
        <v>50</v>
      </c>
      <c r="E92">
        <v>3445</v>
      </c>
      <c r="F92">
        <v>52</v>
      </c>
      <c r="G92">
        <v>66.400000000000006</v>
      </c>
      <c r="I92">
        <f t="shared" si="10"/>
        <v>47.416666666666664</v>
      </c>
      <c r="J92">
        <f t="shared" si="11"/>
        <v>108.83333333333333</v>
      </c>
      <c r="K92">
        <f t="shared" si="12"/>
        <v>1.9274310595065312E-2</v>
      </c>
    </row>
    <row r="93" spans="1:20" x14ac:dyDescent="0.25">
      <c r="A93">
        <v>46</v>
      </c>
      <c r="B93">
        <v>32</v>
      </c>
      <c r="C93">
        <v>109</v>
      </c>
      <c r="D93">
        <v>20</v>
      </c>
      <c r="E93">
        <v>4440</v>
      </c>
      <c r="F93">
        <v>22</v>
      </c>
      <c r="G93">
        <v>32.4</v>
      </c>
      <c r="I93">
        <f t="shared" ref="I93:I114" si="15">A93 + B93/60</f>
        <v>46.533333333333331</v>
      </c>
      <c r="J93">
        <f t="shared" ref="J93:J114" si="16">C93 + D93/60</f>
        <v>109.33333333333333</v>
      </c>
      <c r="K93">
        <f t="shared" ref="K93:K114" si="17">G93/E93</f>
        <v>7.2972972972972974E-3</v>
      </c>
    </row>
    <row r="94" spans="1:20" x14ac:dyDescent="0.25">
      <c r="A94">
        <v>47</v>
      </c>
      <c r="B94">
        <v>31</v>
      </c>
      <c r="C94">
        <v>110</v>
      </c>
      <c r="D94">
        <v>34</v>
      </c>
      <c r="E94">
        <v>4300</v>
      </c>
      <c r="F94">
        <v>21</v>
      </c>
      <c r="G94">
        <v>79.099999999999994</v>
      </c>
      <c r="I94">
        <f t="shared" si="15"/>
        <v>47.516666666666666</v>
      </c>
      <c r="J94">
        <f t="shared" si="16"/>
        <v>110.56666666666666</v>
      </c>
      <c r="K94">
        <f t="shared" si="17"/>
        <v>1.8395348837209301E-2</v>
      </c>
    </row>
    <row r="95" spans="1:20" x14ac:dyDescent="0.25">
      <c r="A95">
        <v>47</v>
      </c>
      <c r="B95">
        <v>30</v>
      </c>
      <c r="C95">
        <v>111</v>
      </c>
      <c r="D95">
        <v>55</v>
      </c>
      <c r="E95">
        <v>3590</v>
      </c>
      <c r="F95">
        <v>14</v>
      </c>
      <c r="G95">
        <v>11.8</v>
      </c>
      <c r="I95">
        <f t="shared" si="15"/>
        <v>47.5</v>
      </c>
      <c r="J95">
        <f t="shared" si="16"/>
        <v>111.91666666666667</v>
      </c>
      <c r="K95">
        <f t="shared" si="17"/>
        <v>3.2869080779944293E-3</v>
      </c>
    </row>
    <row r="96" spans="1:20" x14ac:dyDescent="0.25">
      <c r="A96">
        <v>48</v>
      </c>
      <c r="B96">
        <v>58</v>
      </c>
      <c r="C96">
        <v>110</v>
      </c>
      <c r="D96">
        <v>18</v>
      </c>
      <c r="E96">
        <v>2740</v>
      </c>
      <c r="F96">
        <v>51</v>
      </c>
      <c r="G96">
        <v>32.5</v>
      </c>
      <c r="I96">
        <f t="shared" si="15"/>
        <v>48.966666666666669</v>
      </c>
      <c r="J96">
        <f t="shared" si="16"/>
        <v>110.3</v>
      </c>
      <c r="K96">
        <f t="shared" si="17"/>
        <v>1.1861313868613138E-2</v>
      </c>
    </row>
    <row r="97" spans="1:11" x14ac:dyDescent="0.25">
      <c r="A97">
        <v>46</v>
      </c>
      <c r="B97">
        <v>44</v>
      </c>
      <c r="C97">
        <v>110</v>
      </c>
      <c r="D97">
        <v>37</v>
      </c>
      <c r="E97">
        <v>8100</v>
      </c>
      <c r="F97">
        <v>35</v>
      </c>
      <c r="G97">
        <v>198.4</v>
      </c>
      <c r="I97">
        <f t="shared" si="15"/>
        <v>46.733333333333334</v>
      </c>
      <c r="J97">
        <f t="shared" si="16"/>
        <v>110.61666666666666</v>
      </c>
      <c r="K97">
        <f t="shared" si="17"/>
        <v>2.4493827160493829E-2</v>
      </c>
    </row>
    <row r="98" spans="1:11" x14ac:dyDescent="0.25">
      <c r="A98">
        <v>48</v>
      </c>
      <c r="B98">
        <v>44</v>
      </c>
      <c r="C98">
        <v>113</v>
      </c>
      <c r="D98">
        <v>25</v>
      </c>
      <c r="E98">
        <v>4560</v>
      </c>
      <c r="F98">
        <v>12</v>
      </c>
      <c r="G98">
        <v>67.5</v>
      </c>
      <c r="I98">
        <f t="shared" si="15"/>
        <v>48.733333333333334</v>
      </c>
      <c r="J98">
        <f t="shared" si="16"/>
        <v>113.41666666666667</v>
      </c>
      <c r="K98">
        <f t="shared" si="17"/>
        <v>1.4802631578947368E-2</v>
      </c>
    </row>
    <row r="99" spans="1:11" x14ac:dyDescent="0.25">
      <c r="A99">
        <v>47</v>
      </c>
      <c r="B99">
        <v>9</v>
      </c>
      <c r="C99">
        <v>110</v>
      </c>
      <c r="D99">
        <v>13</v>
      </c>
      <c r="E99">
        <v>4860</v>
      </c>
      <c r="F99">
        <v>14</v>
      </c>
      <c r="G99">
        <v>47.9</v>
      </c>
      <c r="I99">
        <f t="shared" si="15"/>
        <v>47.15</v>
      </c>
      <c r="J99">
        <f t="shared" si="16"/>
        <v>110.21666666666667</v>
      </c>
      <c r="K99">
        <f t="shared" si="17"/>
        <v>9.8559670781893007E-3</v>
      </c>
    </row>
    <row r="100" spans="1:11" x14ac:dyDescent="0.25">
      <c r="A100">
        <v>47</v>
      </c>
      <c r="B100">
        <v>8</v>
      </c>
      <c r="C100">
        <v>110</v>
      </c>
      <c r="D100">
        <v>13</v>
      </c>
      <c r="E100">
        <v>4281</v>
      </c>
      <c r="F100">
        <v>13</v>
      </c>
      <c r="G100">
        <v>22.5</v>
      </c>
      <c r="I100">
        <f t="shared" si="15"/>
        <v>47.133333333333333</v>
      </c>
      <c r="J100">
        <f t="shared" si="16"/>
        <v>110.21666666666667</v>
      </c>
      <c r="K100">
        <f t="shared" si="17"/>
        <v>5.2557813594954449E-3</v>
      </c>
    </row>
    <row r="101" spans="1:11" x14ac:dyDescent="0.25">
      <c r="A101">
        <v>47</v>
      </c>
      <c r="B101">
        <v>28</v>
      </c>
      <c r="C101">
        <v>111</v>
      </c>
      <c r="D101">
        <v>44</v>
      </c>
      <c r="E101">
        <v>3600</v>
      </c>
      <c r="F101">
        <v>34</v>
      </c>
      <c r="G101">
        <v>18.399999999999999</v>
      </c>
      <c r="I101">
        <f t="shared" si="15"/>
        <v>47.466666666666669</v>
      </c>
      <c r="J101">
        <f t="shared" si="16"/>
        <v>111.73333333333333</v>
      </c>
      <c r="K101">
        <f t="shared" si="17"/>
        <v>5.1111111111111105E-3</v>
      </c>
    </row>
    <row r="102" spans="1:11" x14ac:dyDescent="0.25">
      <c r="A102">
        <v>48</v>
      </c>
      <c r="B102">
        <v>53</v>
      </c>
      <c r="C102">
        <v>111</v>
      </c>
      <c r="D102">
        <v>43</v>
      </c>
      <c r="E102">
        <v>3700</v>
      </c>
      <c r="F102">
        <v>33</v>
      </c>
      <c r="G102">
        <v>26.3</v>
      </c>
      <c r="I102">
        <f t="shared" si="15"/>
        <v>48.883333333333333</v>
      </c>
      <c r="J102">
        <f t="shared" si="16"/>
        <v>111.71666666666667</v>
      </c>
      <c r="K102">
        <f t="shared" si="17"/>
        <v>7.1081081081081085E-3</v>
      </c>
    </row>
    <row r="103" spans="1:11" x14ac:dyDescent="0.25">
      <c r="A103">
        <v>46</v>
      </c>
      <c r="B103">
        <v>20</v>
      </c>
      <c r="C103">
        <v>111</v>
      </c>
      <c r="D103">
        <v>51</v>
      </c>
      <c r="E103">
        <v>6880</v>
      </c>
      <c r="F103">
        <v>13</v>
      </c>
      <c r="G103">
        <v>81.900000000000006</v>
      </c>
      <c r="I103">
        <f t="shared" si="15"/>
        <v>46.333333333333336</v>
      </c>
      <c r="J103">
        <f t="shared" si="16"/>
        <v>111.85</v>
      </c>
      <c r="K103">
        <f t="shared" si="17"/>
        <v>1.1904069767441862E-2</v>
      </c>
    </row>
    <row r="104" spans="1:11" x14ac:dyDescent="0.25">
      <c r="A104">
        <v>46</v>
      </c>
      <c r="B104">
        <v>10</v>
      </c>
      <c r="C104">
        <v>111</v>
      </c>
      <c r="D104">
        <v>28</v>
      </c>
      <c r="E104">
        <v>3934</v>
      </c>
      <c r="F104">
        <v>10</v>
      </c>
      <c r="G104">
        <v>34.1</v>
      </c>
      <c r="I104">
        <f t="shared" si="15"/>
        <v>46.166666666666664</v>
      </c>
      <c r="J104">
        <f t="shared" si="16"/>
        <v>111.46666666666667</v>
      </c>
      <c r="K104">
        <f t="shared" si="17"/>
        <v>8.6680223690899852E-3</v>
      </c>
    </row>
    <row r="105" spans="1:11" x14ac:dyDescent="0.25">
      <c r="A105">
        <v>46</v>
      </c>
      <c r="B105">
        <v>19</v>
      </c>
      <c r="C105">
        <v>111</v>
      </c>
      <c r="D105">
        <v>32</v>
      </c>
      <c r="E105">
        <v>3840</v>
      </c>
      <c r="F105">
        <v>19</v>
      </c>
      <c r="G105">
        <v>10.199999999999999</v>
      </c>
      <c r="I105">
        <f t="shared" si="15"/>
        <v>46.31666666666667</v>
      </c>
      <c r="J105">
        <f t="shared" si="16"/>
        <v>111.53333333333333</v>
      </c>
      <c r="K105">
        <f t="shared" si="17"/>
        <v>2.6562499999999998E-3</v>
      </c>
    </row>
    <row r="106" spans="1:11" x14ac:dyDescent="0.25">
      <c r="A106">
        <v>45</v>
      </c>
      <c r="B106">
        <v>56</v>
      </c>
      <c r="C106">
        <v>111</v>
      </c>
      <c r="D106">
        <v>28</v>
      </c>
      <c r="E106">
        <v>4036</v>
      </c>
      <c r="F106">
        <v>34</v>
      </c>
      <c r="G106">
        <v>20.5</v>
      </c>
      <c r="I106">
        <f t="shared" si="15"/>
        <v>45.93333333333333</v>
      </c>
      <c r="J106">
        <f t="shared" si="16"/>
        <v>111.46666666666667</v>
      </c>
      <c r="K106">
        <f t="shared" si="17"/>
        <v>5.0792864222001981E-3</v>
      </c>
    </row>
    <row r="107" spans="1:11" x14ac:dyDescent="0.25">
      <c r="A107">
        <v>46</v>
      </c>
      <c r="B107">
        <v>53</v>
      </c>
      <c r="C107">
        <v>110</v>
      </c>
      <c r="D107">
        <v>18</v>
      </c>
      <c r="E107">
        <v>5002</v>
      </c>
      <c r="F107">
        <v>19</v>
      </c>
      <c r="G107">
        <v>69.3</v>
      </c>
      <c r="I107">
        <f t="shared" si="15"/>
        <v>46.883333333333333</v>
      </c>
      <c r="J107">
        <f t="shared" si="16"/>
        <v>110.3</v>
      </c>
      <c r="K107">
        <f t="shared" si="17"/>
        <v>1.3854458216713314E-2</v>
      </c>
    </row>
    <row r="108" spans="1:11" x14ac:dyDescent="0.25">
      <c r="A108">
        <v>47</v>
      </c>
      <c r="B108">
        <v>20</v>
      </c>
      <c r="C108">
        <v>108</v>
      </c>
      <c r="D108">
        <v>29</v>
      </c>
      <c r="E108">
        <v>2910</v>
      </c>
      <c r="F108">
        <v>16</v>
      </c>
      <c r="G108">
        <v>27.3</v>
      </c>
      <c r="I108">
        <f t="shared" si="15"/>
        <v>47.333333333333336</v>
      </c>
      <c r="J108">
        <f t="shared" si="16"/>
        <v>108.48333333333333</v>
      </c>
      <c r="K108">
        <f t="shared" si="17"/>
        <v>9.3814432989690732E-3</v>
      </c>
    </row>
    <row r="109" spans="1:11" x14ac:dyDescent="0.25">
      <c r="A109">
        <v>48</v>
      </c>
      <c r="B109">
        <v>18</v>
      </c>
      <c r="C109">
        <v>112</v>
      </c>
      <c r="D109">
        <v>15</v>
      </c>
      <c r="E109">
        <v>3810</v>
      </c>
      <c r="F109">
        <v>25</v>
      </c>
      <c r="G109">
        <v>14.2</v>
      </c>
      <c r="I109">
        <f t="shared" si="15"/>
        <v>48.3</v>
      </c>
      <c r="J109">
        <f t="shared" si="16"/>
        <v>112.25</v>
      </c>
      <c r="K109">
        <f t="shared" si="17"/>
        <v>3.7270341207349079E-3</v>
      </c>
    </row>
    <row r="110" spans="1:11" x14ac:dyDescent="0.25">
      <c r="A110">
        <v>47</v>
      </c>
      <c r="B110">
        <v>55</v>
      </c>
      <c r="C110">
        <v>112</v>
      </c>
      <c r="D110">
        <v>47</v>
      </c>
      <c r="E110">
        <v>5600</v>
      </c>
      <c r="F110">
        <v>33</v>
      </c>
      <c r="G110">
        <v>109.2</v>
      </c>
      <c r="I110">
        <f t="shared" si="15"/>
        <v>47.916666666666664</v>
      </c>
      <c r="J110">
        <f t="shared" si="16"/>
        <v>112.78333333333333</v>
      </c>
      <c r="K110">
        <f t="shared" si="17"/>
        <v>1.95E-2</v>
      </c>
    </row>
    <row r="111" spans="1:11" x14ac:dyDescent="0.25">
      <c r="A111">
        <v>46</v>
      </c>
      <c r="B111">
        <v>32</v>
      </c>
      <c r="C111">
        <v>110</v>
      </c>
      <c r="D111">
        <v>54</v>
      </c>
      <c r="E111">
        <v>5160</v>
      </c>
      <c r="F111">
        <v>11</v>
      </c>
      <c r="G111">
        <v>53.5</v>
      </c>
      <c r="I111">
        <f t="shared" si="15"/>
        <v>46.533333333333331</v>
      </c>
      <c r="J111">
        <f t="shared" si="16"/>
        <v>110.9</v>
      </c>
      <c r="K111">
        <f t="shared" si="17"/>
        <v>1.0368217054263567E-2</v>
      </c>
    </row>
    <row r="112" spans="1:11" x14ac:dyDescent="0.25">
      <c r="A112">
        <v>45</v>
      </c>
      <c r="B112">
        <v>49</v>
      </c>
      <c r="C112">
        <v>112</v>
      </c>
      <c r="D112">
        <v>12</v>
      </c>
      <c r="E112">
        <v>4598</v>
      </c>
      <c r="F112">
        <v>11</v>
      </c>
      <c r="G112">
        <v>23.5</v>
      </c>
      <c r="I112">
        <f t="shared" si="15"/>
        <v>45.81666666666667</v>
      </c>
      <c r="J112">
        <f t="shared" si="16"/>
        <v>112.2</v>
      </c>
      <c r="K112">
        <f t="shared" si="17"/>
        <v>5.1109177903436278E-3</v>
      </c>
    </row>
    <row r="113" spans="1:11" x14ac:dyDescent="0.25">
      <c r="A113">
        <v>47</v>
      </c>
      <c r="B113">
        <v>4</v>
      </c>
      <c r="C113">
        <v>108</v>
      </c>
      <c r="D113">
        <v>19</v>
      </c>
      <c r="E113">
        <v>2923</v>
      </c>
      <c r="F113">
        <v>18</v>
      </c>
      <c r="G113">
        <v>36.299999999999997</v>
      </c>
      <c r="I113">
        <f t="shared" si="15"/>
        <v>47.06666666666667</v>
      </c>
      <c r="J113">
        <f t="shared" si="16"/>
        <v>108.31666666666666</v>
      </c>
      <c r="K113">
        <f t="shared" si="17"/>
        <v>1.2418747861785836E-2</v>
      </c>
    </row>
    <row r="114" spans="1:11" x14ac:dyDescent="0.25">
      <c r="A114">
        <v>47</v>
      </c>
      <c r="B114">
        <v>26</v>
      </c>
      <c r="C114">
        <v>112</v>
      </c>
      <c r="D114">
        <v>48</v>
      </c>
      <c r="E114">
        <v>5960</v>
      </c>
      <c r="F114">
        <v>23</v>
      </c>
      <c r="G114">
        <v>94.4</v>
      </c>
      <c r="I114">
        <f t="shared" si="15"/>
        <v>47.43333333333333</v>
      </c>
      <c r="J114">
        <f t="shared" si="16"/>
        <v>112.8</v>
      </c>
      <c r="K114">
        <f t="shared" si="17"/>
        <v>1.5838926174496646E-2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Nathaniel P. Wilkerson</cp:lastModifiedBy>
  <dcterms:created xsi:type="dcterms:W3CDTF">2014-09-25T18:25:19Z</dcterms:created>
  <dcterms:modified xsi:type="dcterms:W3CDTF">2014-09-26T02:59:54Z</dcterms:modified>
</cp:coreProperties>
</file>